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Bus zastávky\Projekt\Rozpočet\"/>
    </mc:Choice>
  </mc:AlternateContent>
  <bookViews>
    <workbookView xWindow="0" yWindow="0" windowWidth="0" windowHeight="0"/>
  </bookViews>
  <sheets>
    <sheet name="Rekapitulace stavby" sheetId="1" r:id="rId1"/>
    <sheet name="SO 101 - Zastávka nám. TGM" sheetId="2" r:id="rId2"/>
    <sheet name="SO 102 - Zastávka J. Palacha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101 - Zastávka nám. TGM'!$C$122:$K$301</definedName>
    <definedName name="_xlnm.Print_Area" localSheetId="1">'SO 101 - Zastávka nám. TGM'!$C$110:$K$301</definedName>
    <definedName name="_xlnm.Print_Titles" localSheetId="1">'SO 101 - Zastávka nám. TGM'!$122:$122</definedName>
    <definedName name="_xlnm._FilterDatabase" localSheetId="2" hidden="1">'SO 102 - Zastávka J. Palacha'!$C$122:$K$232</definedName>
    <definedName name="_xlnm.Print_Area" localSheetId="2">'SO 102 - Zastávka J. Palacha'!$C$110:$K$232</definedName>
    <definedName name="_xlnm.Print_Titles" localSheetId="2">'SO 102 - Zastávka J. Palacha'!$122:$122</definedName>
    <definedName name="_xlnm._FilterDatabase" localSheetId="3" hidden="1">'VRN - Vedlejší rozpočtové...'!$C$119:$K$148</definedName>
    <definedName name="_xlnm.Print_Area" localSheetId="3">'VRN - Vedlejší rozpočtové...'!$C$107:$K$148</definedName>
    <definedName name="_xlnm.Print_Titles" localSheetId="3">'VRN - Vedlejší rozpočtové...'!$119:$119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T122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3" r="J37"/>
  <c r="J36"/>
  <c i="1" r="AY96"/>
  <c i="3" r="J35"/>
  <c i="1" r="AX96"/>
  <c i="3" r="BI230"/>
  <c r="BH230"/>
  <c r="BG230"/>
  <c r="BF230"/>
  <c r="T230"/>
  <c r="T229"/>
  <c r="R230"/>
  <c r="R229"/>
  <c r="P230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2" r="J37"/>
  <c r="J36"/>
  <c i="1" r="AY95"/>
  <c i="2" r="J35"/>
  <c i="1" r="AX95"/>
  <c i="2" r="BI299"/>
  <c r="BH299"/>
  <c r="BG299"/>
  <c r="BF299"/>
  <c r="T299"/>
  <c r="T298"/>
  <c r="R299"/>
  <c r="R298"/>
  <c r="P299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1" r="L90"/>
  <c r="AM90"/>
  <c r="AM89"/>
  <c r="L89"/>
  <c r="AM87"/>
  <c r="L87"/>
  <c r="L85"/>
  <c r="L84"/>
  <c i="2" r="BK282"/>
  <c r="BK249"/>
  <c r="BK230"/>
  <c r="J208"/>
  <c r="BK171"/>
  <c r="BK138"/>
  <c r="BK294"/>
  <c r="J265"/>
  <c r="J249"/>
  <c r="J230"/>
  <c r="BK196"/>
  <c r="BK174"/>
  <c r="J146"/>
  <c r="J294"/>
  <c r="BK242"/>
  <c r="J234"/>
  <c r="BK208"/>
  <c r="BK182"/>
  <c r="J142"/>
  <c r="J182"/>
  <c r="BK159"/>
  <c r="J138"/>
  <c i="3" r="BK206"/>
  <c r="J167"/>
  <c r="J147"/>
  <c r="BK126"/>
  <c r="J206"/>
  <c r="BK151"/>
  <c r="BK201"/>
  <c r="BK177"/>
  <c r="BK130"/>
  <c r="BK225"/>
  <c r="BK185"/>
  <c r="BK155"/>
  <c i="4" r="BK142"/>
  <c r="BK129"/>
  <c r="J142"/>
  <c r="BK126"/>
  <c i="2" r="J260"/>
  <c r="J246"/>
  <c r="BK204"/>
  <c r="BK167"/>
  <c r="BK130"/>
  <c r="BK299"/>
  <c r="J286"/>
  <c r="BK260"/>
  <c r="BK238"/>
  <c r="J204"/>
  <c r="J185"/>
  <c r="J155"/>
  <c r="J126"/>
  <c r="J282"/>
  <c r="J226"/>
  <c r="BK185"/>
  <c r="J130"/>
  <c r="J178"/>
  <c r="BK155"/>
  <c i="3" r="J225"/>
  <c r="J197"/>
  <c r="BK163"/>
  <c r="J130"/>
  <c r="J185"/>
  <c r="BK138"/>
  <c r="BK193"/>
  <c r="BK167"/>
  <c r="J126"/>
  <c r="BK197"/>
  <c r="J177"/>
  <c r="BK147"/>
  <c i="4" r="BK146"/>
  <c r="BK132"/>
  <c r="J146"/>
  <c r="J132"/>
  <c r="J123"/>
  <c i="2" r="J256"/>
  <c r="BK222"/>
  <c r="J214"/>
  <c r="BK178"/>
  <c r="BK163"/>
  <c i="1" r="AS94"/>
  <c i="2" r="BK252"/>
  <c r="J242"/>
  <c r="BK214"/>
  <c r="BK192"/>
  <c r="J159"/>
  <c r="J134"/>
  <c r="BK286"/>
  <c r="J238"/>
  <c r="J218"/>
  <c r="BK188"/>
  <c r="J167"/>
  <c r="J196"/>
  <c r="J163"/>
  <c r="BK142"/>
  <c i="3" r="J217"/>
  <c r="J181"/>
  <c r="J159"/>
  <c r="J230"/>
  <c r="J171"/>
  <c r="BK143"/>
  <c r="BK221"/>
  <c r="BK181"/>
  <c r="J138"/>
  <c r="BK217"/>
  <c r="BK189"/>
  <c r="J163"/>
  <c i="4" r="J136"/>
  <c r="BK123"/>
  <c r="BK136"/>
  <c i="2" r="BK290"/>
  <c r="J252"/>
  <c r="BK234"/>
  <c r="BK218"/>
  <c r="J200"/>
  <c r="J150"/>
  <c r="BK126"/>
  <c r="J290"/>
  <c r="BK256"/>
  <c r="BK246"/>
  <c r="BK226"/>
  <c r="J188"/>
  <c r="BK150"/>
  <c r="J299"/>
  <c r="BK265"/>
  <c r="J222"/>
  <c r="J192"/>
  <c r="J171"/>
  <c r="BK200"/>
  <c r="J174"/>
  <c r="BK146"/>
  <c r="BK134"/>
  <c i="3" r="J201"/>
  <c r="J151"/>
  <c r="J134"/>
  <c r="J221"/>
  <c r="J155"/>
  <c r="BK134"/>
  <c r="J189"/>
  <c r="BK159"/>
  <c r="BK230"/>
  <c r="J193"/>
  <c r="BK171"/>
  <c r="J143"/>
  <c i="4" r="J139"/>
  <c r="J126"/>
  <c r="BK139"/>
  <c r="J129"/>
  <c r="F37"/>
  <c i="1" r="BD97"/>
  <c i="2" l="1" r="R125"/>
  <c r="R154"/>
  <c r="T191"/>
  <c r="BK203"/>
  <c r="J203"/>
  <c r="J101"/>
  <c r="T264"/>
  <c i="3" r="R125"/>
  <c r="T142"/>
  <c r="P158"/>
  <c r="R170"/>
  <c r="R205"/>
  <c i="2" r="BK125"/>
  <c r="J125"/>
  <c r="J98"/>
  <c r="T125"/>
  <c r="T154"/>
  <c r="P191"/>
  <c r="R203"/>
  <c r="R264"/>
  <c i="3" r="T125"/>
  <c r="R142"/>
  <c r="R158"/>
  <c r="T170"/>
  <c r="T205"/>
  <c i="2" r="BK154"/>
  <c r="J154"/>
  <c r="J99"/>
  <c r="R191"/>
  <c r="T203"/>
  <c r="P264"/>
  <c i="3" r="BK125"/>
  <c r="J125"/>
  <c r="J98"/>
  <c r="P142"/>
  <c r="BK170"/>
  <c r="J170"/>
  <c r="J101"/>
  <c i="2" r="P125"/>
  <c r="P154"/>
  <c r="BK191"/>
  <c r="J191"/>
  <c r="J100"/>
  <c r="P203"/>
  <c r="BK264"/>
  <c r="J264"/>
  <c r="J102"/>
  <c i="3" r="P125"/>
  <c r="BK142"/>
  <c r="J142"/>
  <c r="J99"/>
  <c r="BK158"/>
  <c r="J158"/>
  <c r="J100"/>
  <c r="T158"/>
  <c r="P170"/>
  <c r="BK205"/>
  <c r="J205"/>
  <c r="J102"/>
  <c r="P205"/>
  <c i="4" r="BK122"/>
  <c r="J122"/>
  <c r="J98"/>
  <c r="P122"/>
  <c r="R122"/>
  <c r="BK135"/>
  <c r="J135"/>
  <c r="J99"/>
  <c r="P135"/>
  <c r="R135"/>
  <c r="T135"/>
  <c r="T121"/>
  <c r="T120"/>
  <c i="2" r="BK298"/>
  <c r="J298"/>
  <c r="J103"/>
  <c i="3" r="BK229"/>
  <c r="J229"/>
  <c r="J103"/>
  <c i="4" r="BK145"/>
  <c r="J145"/>
  <c r="J100"/>
  <c r="J89"/>
  <c r="F92"/>
  <c r="E110"/>
  <c r="BE123"/>
  <c r="BE126"/>
  <c r="BE136"/>
  <c r="BE139"/>
  <c r="BE146"/>
  <c r="BE129"/>
  <c r="BE132"/>
  <c r="BE142"/>
  <c i="3" r="E85"/>
  <c r="J89"/>
  <c r="BE134"/>
  <c r="BE159"/>
  <c r="BE163"/>
  <c r="BE181"/>
  <c r="BE193"/>
  <c r="BE201"/>
  <c r="F92"/>
  <c r="BE130"/>
  <c r="BE143"/>
  <c r="BE147"/>
  <c r="BE155"/>
  <c r="BE126"/>
  <c r="BE171"/>
  <c r="BE177"/>
  <c r="BE221"/>
  <c r="BE225"/>
  <c r="BE138"/>
  <c r="BE151"/>
  <c r="BE167"/>
  <c r="BE185"/>
  <c r="BE189"/>
  <c r="BE197"/>
  <c r="BE206"/>
  <c r="BE217"/>
  <c r="BE230"/>
  <c i="2" r="F92"/>
  <c r="E113"/>
  <c r="BE130"/>
  <c r="BE163"/>
  <c r="BE167"/>
  <c r="BE299"/>
  <c r="J89"/>
  <c r="BE134"/>
  <c r="BE146"/>
  <c r="BE150"/>
  <c r="BE171"/>
  <c r="BE174"/>
  <c r="BE196"/>
  <c r="BE200"/>
  <c r="BE204"/>
  <c r="BE214"/>
  <c r="BE222"/>
  <c r="BE230"/>
  <c r="BE282"/>
  <c r="BE290"/>
  <c r="BE138"/>
  <c r="BE159"/>
  <c r="BE234"/>
  <c r="BE238"/>
  <c r="BE242"/>
  <c r="BE249"/>
  <c r="BE286"/>
  <c r="BE294"/>
  <c r="BE126"/>
  <c r="BE142"/>
  <c r="BE155"/>
  <c r="BE178"/>
  <c r="BE182"/>
  <c r="BE185"/>
  <c r="BE188"/>
  <c r="BE192"/>
  <c r="BE208"/>
  <c r="BE218"/>
  <c r="BE226"/>
  <c r="BE246"/>
  <c r="BE252"/>
  <c r="BE256"/>
  <c r="BE260"/>
  <c r="BE265"/>
  <c r="F35"/>
  <c i="1" r="BB95"/>
  <c i="2" r="J34"/>
  <c i="1" r="AW95"/>
  <c i="3" r="F36"/>
  <c i="1" r="BC96"/>
  <c i="4" r="F36"/>
  <c i="1" r="BC97"/>
  <c i="2" r="F34"/>
  <c i="1" r="BA95"/>
  <c i="3" r="F34"/>
  <c i="1" r="BA96"/>
  <c i="4" r="J34"/>
  <c i="1" r="AW97"/>
  <c i="2" r="F37"/>
  <c i="1" r="BD95"/>
  <c i="3" r="F37"/>
  <c i="1" r="BD96"/>
  <c i="3" r="F35"/>
  <c i="1" r="BB96"/>
  <c i="2" r="F36"/>
  <c i="1" r="BC95"/>
  <c i="3" r="J34"/>
  <c i="1" r="AW96"/>
  <c i="4" r="F34"/>
  <c i="1" r="BA97"/>
  <c i="4" r="F35"/>
  <c i="1" r="BB97"/>
  <c i="4" l="1" r="P121"/>
  <c r="P120"/>
  <c i="1" r="AU97"/>
  <c i="3" r="P124"/>
  <c r="P123"/>
  <c i="1" r="AU96"/>
  <c i="2" r="P124"/>
  <c r="P123"/>
  <c i="1" r="AU95"/>
  <c i="2" r="T124"/>
  <c r="T123"/>
  <c i="3" r="R124"/>
  <c r="R123"/>
  <c i="4" r="R121"/>
  <c r="R120"/>
  <c i="3" r="T124"/>
  <c r="T123"/>
  <c i="2" r="R124"/>
  <c r="R123"/>
  <c i="3" r="BK124"/>
  <c r="J124"/>
  <c r="J97"/>
  <c i="4" r="BK121"/>
  <c r="J121"/>
  <c r="J97"/>
  <c i="2" r="BK124"/>
  <c r="J124"/>
  <c r="J97"/>
  <c r="F33"/>
  <c i="1" r="AZ95"/>
  <c r="BD94"/>
  <c r="W33"/>
  <c i="4" r="J33"/>
  <c i="1" r="AV97"/>
  <c r="AT97"/>
  <c i="2" r="J33"/>
  <c i="1" r="AV95"/>
  <c r="AT95"/>
  <c r="BA94"/>
  <c r="AW94"/>
  <c r="AK30"/>
  <c r="BB94"/>
  <c r="W31"/>
  <c i="3" r="J33"/>
  <c i="1" r="AV96"/>
  <c r="AT96"/>
  <c i="4" r="F33"/>
  <c i="1" r="AZ97"/>
  <c r="BC94"/>
  <c r="AY94"/>
  <c i="3" r="F33"/>
  <c i="1" r="AZ96"/>
  <c i="3" l="1" r="BK123"/>
  <c r="J123"/>
  <c r="J96"/>
  <c i="4" r="BK120"/>
  <c r="J120"/>
  <c i="2" r="BK123"/>
  <c r="J123"/>
  <c i="1" r="AU94"/>
  <c i="4" r="J30"/>
  <c i="1" r="AG97"/>
  <c r="W32"/>
  <c r="W30"/>
  <c i="2" r="J30"/>
  <c i="1" r="AG95"/>
  <c r="AX94"/>
  <c r="AZ94"/>
  <c r="W29"/>
  <c i="2" l="1" r="J39"/>
  <c i="4" r="J39"/>
  <c r="J96"/>
  <c i="2" r="J96"/>
  <c i="1" r="AN97"/>
  <c r="AN95"/>
  <c r="AV94"/>
  <c r="AK29"/>
  <c i="3" r="J30"/>
  <c i="1" r="AG96"/>
  <c r="AG94"/>
  <c r="AK26"/>
  <c i="3" l="1" r="J39"/>
  <c i="1" r="AN9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<sst xmlns="http://schemas.openxmlformats.org/spreadsheetml/2006/main">
  <si>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</si>
  <si>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</si>
  <si>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</si>
  <si>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</si>
  <si>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</si>
  <si>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{2c02041b-5c2c-4015-88ee-72d33615a96f}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</si>
  <si>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</si>
  <si>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</si>
  <si>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</si>
  <si>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</si>
  <si>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</si>
  <si>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</si>
  <si>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</si>
  <si>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</si>
  <si>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030-24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</si>
  <si>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</si>
  <si>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</si>
  <si>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– autobusové zastávky</t>
  </si>
  <si>
    <t>KSO:</t>
  </si>
  <si>
    <t>822 23</t>
  </si>
  <si>
    <t>CC-CZ:</t>
  </si>
  <si>
    <t>2111</t>
  </si>
  <si>
    <t>Místo:</t>
  </si>
  <si>
    <t>Město Břeclav</t>
  </si>
  <si>
    <t>Datum:</t>
  </si>
  <si>
    <t>26. 7. 2025</t>
  </si>
  <si>
    <t>Zadavatel:</t>
  </si>
  <si>
    <t>IČ: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</si>
  <si>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</si>
  <si>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</si>
  <si>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</si>
  <si>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</si>
  <si>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</si>
  <si>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</si>
  <si>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</si>
  <si>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</si>
  <si>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</si>
  <si>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</si>
  <si>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</si>
  <si>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</si>
  <si>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</si>
  <si>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</si>
  <si>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</si>
  <si>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</si>
  <si>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</si>
  <si>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</si>
  <si>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</si>
  <si>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</si>
  <si>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</si>
  <si>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</si>
  <si>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</si>
  <si>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</si>
  <si>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</si>
  <si>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</si>
  <si>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</si>
  <si>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</si>
  <si>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</si>
  <si>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</si>
  <si>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</si>
  <si>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</si>
  <si>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</si>
  <si>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</si>
  <si>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</si>
  <si>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</si>
  <si>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</si>
  <si>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</si>
  <si>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</si>
  <si>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</si>
  <si>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</si>
  <si>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</si>
  <si>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</si>
  <si>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</si>
  <si>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</si>
  <si>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</si>
  <si>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</si>
  <si>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</si>
  <si>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</si>
  <si>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</si>
  <si>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</si>
  <si>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</si>
  <si>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</si>
  <si>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</si>
  <si>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Zastávka nám. TGM</t>
  </si>
  <si>
    <t>STA</t>
  </si>
  <si>
    <t>1</t>
  </si>
  <si>
    <t>{6f774115-e0e2-4424-8a73-dce8c310c898}</t>
  </si>
  <si>
    <t>2</t>
  </si>
  <si>
    <t>SO 102</t>
  </si>
  <si>
    <t>Zastávka J. Palacha</t>
  </si>
  <si>
    <t>{5ed00508-07e0-493c-919a-9d883c7e3274}</t>
  </si>
  <si>
    <t>VRN</t>
  </si>
  <si>
    <t>Vedlejší rozpočtové náklady</t>
  </si>
  <si>
    <t>{95ade088-7e9f-466d-a01a-8c1f1bcdc8b8}</t>
  </si>
  <si>
    <t>822 29 32</t>
  </si>
  <si>
    <t>KRYCÍ LIST SOUPISU PRACÍ</t>
  </si>
  <si>
    <t>Objekt:</t>
  </si>
  <si>
    <t>SO 101 - Zastávka nám. TGM</t>
  </si>
  <si>
    <t>2112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</si>
  <si>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</si>
  <si>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</si>
  <si>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</si>
  <si>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</si>
  <si>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</si>
  <si>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</si>
  <si>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</si>
  <si>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</si>
  <si>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</si>
  <si>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</si>
  <si>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</si>
  <si>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</si>
  <si>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</si>
  <si>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</si>
  <si>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</si>
  <si>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</si>
  <si>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</si>
  <si>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</si>
  <si>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</si>
  <si>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</si>
  <si>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</si>
  <si>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</si>
  <si>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</si>
  <si>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</si>
  <si>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</si>
  <si>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</si>
  <si>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</si>
  <si>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</si>
  <si>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</si>
  <si>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</si>
  <si>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113106111</t>
  </si>
  <si>
    <t>Rozebrání dlažeb z mozaiky komunikací pro pěší ručně</t>
  </si>
  <si>
    <t>m2</t>
  </si>
  <si>
    <t>CS ÚRS 2025 02</t>
  </si>
  <si>
    <t>4</t>
  </si>
  <si>
    <t>-854061385</t>
  </si>
  <si>
    <t>PP</t>
  </si>
  <si>
    <t>Rozebrání dlažeb komunikací pro pěší s přemístěním hmot na skládku na vzdálenost do 3 m nebo s naložením na dopravní prostředek s ložem z kameniva nebo živice a s jakoukoliv výplní spár ručně z mozaiky</t>
  </si>
  <si>
    <t>Online PSC</t>
  </si>
  <si>
    <t>https://podminky.urs.cz/item/CS_URS_2025_02/113106111</t>
  </si>
  <si>
    <t>VV</t>
  </si>
  <si>
    <t xml:space="preserve">"rozebrání  plochy pro pěší z mozaiky ze žulové dlažby" 98</t>
  </si>
  <si>
    <t>113107162</t>
  </si>
  <si>
    <t>Odstranění podkladu z kameniva drceného tl přes 100 do 200 mm strojně pl přes 50 do 200 m2</t>
  </si>
  <si>
    <t>-797023494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</si>
  <si>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</si>
  <si>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https://podminky.urs.cz/item/CS_URS_2025_02/113107162</t>
  </si>
  <si>
    <t>"odstranění konstrukčních vrstev chodníku tl. 0,19m" 98</t>
  </si>
  <si>
    <t>3</t>
  </si>
  <si>
    <t>113107164</t>
  </si>
  <si>
    <t>Odstranění podkladu z kameniva drceného tl přes 300 do 400 mm strojně pl přes 50 do 200 m2</t>
  </si>
  <si>
    <t>-1632396319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</si>
  <si>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</si>
  <si>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https://podminky.urs.cz/item/CS_URS_2025_02/113107164</t>
  </si>
  <si>
    <t>"odstranění konstrukčních vrstev autobusového zálivu, tl. 0,390m" 169</t>
  </si>
  <si>
    <t>113107186</t>
  </si>
  <si>
    <t>Odstranění podkladu živičného tl přes 250 do 300 mm strojně pl přes 50 do 200 m2</t>
  </si>
  <si>
    <t>74384306</t>
  </si>
  <si>
    <t>Odstranění podkladů nebo krytů strojně plochy jednotlivě přes 50 m2 do 200 m2 s přemístěním hmot na skládku na vzdálenost do 20 m nebo s naložením na dopravní prostředek živičných, o tl. vrstvy přes 250 do 300 mm</t>
  </si>
  <si>
    <t>https://podminky.urs.cz/item/CS_URS_2025_02/113107186</t>
  </si>
  <si>
    <t>"strojní odbourání asfaltového krytu autobusového zálivu, tl. 0,30m" 147</t>
  </si>
  <si>
    <t>5</t>
  </si>
  <si>
    <t>113202111</t>
  </si>
  <si>
    <t>Vytrhání obrub krajníků obrubníků stojatých</t>
  </si>
  <si>
    <t>m</t>
  </si>
  <si>
    <t>-881017930</t>
  </si>
  <si>
    <t>Vytrhání obrub s vybouráním lože, s přemístěním hmot na skládku na vzdálenost do 3 m nebo s naložením na dopravní prostředek z krajníků nebo obrubníků stojatých</t>
  </si>
  <si>
    <t>https://podminky.urs.cz/item/CS_URS_2025_02/113202111</t>
  </si>
  <si>
    <t>"odstranění kamených obrub" 27</t>
  </si>
  <si>
    <t>6</t>
  </si>
  <si>
    <t>113203111</t>
  </si>
  <si>
    <t>Vytrhání obrub z dlažebních kostek</t>
  </si>
  <si>
    <t>1347935389</t>
  </si>
  <si>
    <t>Vytrhání obrub s vybouráním lože, s přemístěním hmot na skládku na vzdálenost do 3 m nebo s naložením na dopravní prostředek z dlažebních kostek</t>
  </si>
  <si>
    <t>https://podminky.urs.cz/item/CS_URS_2025_02/113203111</t>
  </si>
  <si>
    <t>"vybourání dvouřádku ze žulových kostek" 2*76</t>
  </si>
  <si>
    <t>7</t>
  </si>
  <si>
    <t>181951112</t>
  </si>
  <si>
    <t>Úprava pláně v hornině třídy těžitelnosti I skupiny 1 až 3 se zhutněním strojně</t>
  </si>
  <si>
    <t>-197405340</t>
  </si>
  <si>
    <t>Úprava pláně vyrovnáním výškových rozdílů strojně v hornině třídy těžitelnosti I, skupiny 1 až 3 se zhutněním</t>
  </si>
  <si>
    <t>https://podminky.urs.cz/item/CS_URS_2025_02/181951112</t>
  </si>
  <si>
    <t>"úprava pláně zálivu a chodníku" 258</t>
  </si>
  <si>
    <t>Komunikace pozemní</t>
  </si>
  <si>
    <t>8</t>
  </si>
  <si>
    <t>564851011</t>
  </si>
  <si>
    <t>Podklad ze štěrkodrtě ŠD plochy do 100 m2 tl 150 mm</t>
  </si>
  <si>
    <t>-1579712062</t>
  </si>
  <si>
    <t>Podklad ze štěrkodrti ŠD s rozprostřením a zhutněním plochy jednotlivě do 100 m2, po zhutnění tl. 150 mm</t>
  </si>
  <si>
    <t>https://podminky.urs.cz/item/CS_URS_2025_02/564851011</t>
  </si>
  <si>
    <t xml:space="preserve">"podkladní vrstva chodníku ze štěrkodrti ŠD 0/32 tl. 150 mm"  98</t>
  </si>
  <si>
    <t>9</t>
  </si>
  <si>
    <t>564871111</t>
  </si>
  <si>
    <t>Podklad ze štěrkodrtě ŠD plochy přes 100 m2 tl 250 mm</t>
  </si>
  <si>
    <t>1798282059</t>
  </si>
  <si>
    <t>Podklad ze štěrkodrti ŠD s rozprostřením a zhutněním plochy přes 100 m2, po zhutnění tl. 250 mm</t>
  </si>
  <si>
    <t>https://podminky.urs.cz/item/CS_URS_2025_02/564871111</t>
  </si>
  <si>
    <t>"podkladní vrstva autobusového zálivu ze štěrkodrti ŠDa 0/63 tl. 250 mm" 169</t>
  </si>
  <si>
    <t>10</t>
  </si>
  <si>
    <t>567134143</t>
  </si>
  <si>
    <t>Podklad ze směsi stmelené cementem SC C 12/15 (PB III) tl 230 mm</t>
  </si>
  <si>
    <t>-1207940984</t>
  </si>
  <si>
    <t>Podklad ze směsi stmelené cementem SC bez dilatačních spár, s rozprostřením a zhutněním SC C 12/15 (PB III), po zhutnění tl. 230 mm</t>
  </si>
  <si>
    <t>https://podminky.urs.cz/item/CS_URS_2025_02/567134143</t>
  </si>
  <si>
    <t xml:space="preserve">"podkladní vrstva autobusového zálivu z SC C12/16  tl. 230 mm" 147</t>
  </si>
  <si>
    <t>11</t>
  </si>
  <si>
    <t>591141111</t>
  </si>
  <si>
    <t>Kladení dlažby z kostek velkých z kamene na MC tl 50 mm</t>
  </si>
  <si>
    <t>-388220035</t>
  </si>
  <si>
    <t>Kladení dlažby z kostek s provedením lože do tl. 50 mm, s vyplněním spár, s dvojím beraněním a se smetením přebytečného materiálu na krajnici velkých z kamene, do lože z cementové malty</t>
  </si>
  <si>
    <t>https://podminky.urs.cz/item/CS_URS_2025_02/591141111</t>
  </si>
  <si>
    <t>"kladení autobusového zálivu z velkých žulových kostek do betonového lože" 147</t>
  </si>
  <si>
    <t>M</t>
  </si>
  <si>
    <t>58381008</t>
  </si>
  <si>
    <t>kostka štípaná dlažební žula velká 15/17</t>
  </si>
  <si>
    <t>1476929790</t>
  </si>
  <si>
    <t>"velká kostka žulová 15/17, 2% ztratné" 147*1,02</t>
  </si>
  <si>
    <t>13</t>
  </si>
  <si>
    <t>591412111</t>
  </si>
  <si>
    <t>Kladení dlažby z mozaiky dvou a vícebarevné komunikací pro pěší lože z kameniva</t>
  </si>
  <si>
    <t>-1186618671</t>
  </si>
  <si>
    <t>Kladení dlažby z mozaiky komunikací pro pěší s vyplněním spár, s dvojím beraněním a se smetením přebytečného materiálu na vzdálenost do 3 m dvoubarevné a vícebarevné, s ložem tl. do 40 mm z kameniva</t>
  </si>
  <si>
    <t>https://podminky.urs.cz/item/CS_URS_2025_02/591412111</t>
  </si>
  <si>
    <t>"zpětná pokládka mozaiky ze původní žulové kostky" 81</t>
  </si>
  <si>
    <t>14</t>
  </si>
  <si>
    <t>596211120</t>
  </si>
  <si>
    <t>Kladení zámkové dlažby komunikací pro pěší ručně tl 60 mm skupiny B pl do 50 m2</t>
  </si>
  <si>
    <t>737551276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</si>
  <si>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</si>
  <si>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https://podminky.urs.cz/item/CS_URS_2025_02/596211120</t>
  </si>
  <si>
    <t>"kladení varovného a signálního pázu z zámkové dlažby" 17,5</t>
  </si>
  <si>
    <t>15</t>
  </si>
  <si>
    <t>59245008</t>
  </si>
  <si>
    <t>dlažba skladebná betonová 200x100mm tl 60mm barevná</t>
  </si>
  <si>
    <t>808064411</t>
  </si>
  <si>
    <t>"ochraný pás bus zastávky, dlažba 200x100x60 s nesraženými hranami, černá, 2% ztratné" 7,5*1,02</t>
  </si>
  <si>
    <t>16</t>
  </si>
  <si>
    <t>59245263</t>
  </si>
  <si>
    <t>dlažba skladebná betonová 200x200mm tl 60mm barevná</t>
  </si>
  <si>
    <t>-1453799782</t>
  </si>
  <si>
    <t>"dlažba lemující signální pás, dlažba 200x200x50 s nesraženými hanami, přírodní, 2% ztratné" 3,5*1,02</t>
  </si>
  <si>
    <t>17</t>
  </si>
  <si>
    <t>59245006</t>
  </si>
  <si>
    <t>dlažba pro nevidomé betonová 200x100mm tl 60mm barevná</t>
  </si>
  <si>
    <t>-1371633820</t>
  </si>
  <si>
    <t>"signální pás, dlažba 200x100x60 slepecká, černá, 2% ztratné" 6,5*1,02</t>
  </si>
  <si>
    <t>Vedení trubní dálková a přípojná</t>
  </si>
  <si>
    <t>18</t>
  </si>
  <si>
    <t>899202211</t>
  </si>
  <si>
    <t>Demontáž mříží litinových včetně rámů hmotnosti přes 50 do 100 kg</t>
  </si>
  <si>
    <t>kus</t>
  </si>
  <si>
    <t>1340338891</t>
  </si>
  <si>
    <t>Demontáž mříží litinových včetně rámů, hmotnosti jednotlivě přes 50 do 100 Kg</t>
  </si>
  <si>
    <t>https://podminky.urs.cz/item/CS_URS_2025_02/899202211</t>
  </si>
  <si>
    <t>"odstranění mříže uliční vpusti" 1</t>
  </si>
  <si>
    <t>19</t>
  </si>
  <si>
    <t>899204112</t>
  </si>
  <si>
    <t>Osazení mříží litinových včetně rámů a košů na bahno pro třídu zatížení D400, E600</t>
  </si>
  <si>
    <t>317894008</t>
  </si>
  <si>
    <t>https://podminky.urs.cz/item/CS_URS_2025_02/899204112</t>
  </si>
  <si>
    <t>"osazení nové mříže uliční vpusti" 1</t>
  </si>
  <si>
    <t>20</t>
  </si>
  <si>
    <t>59224481</t>
  </si>
  <si>
    <t>mříž vtoková s rámem pro uliční vpusť 500x500, zatížení 40 tun</t>
  </si>
  <si>
    <t>1850395994</t>
  </si>
  <si>
    <t>"mříž DV" 1</t>
  </si>
  <si>
    <t>Ostatní konstrukce a práce, bourání</t>
  </si>
  <si>
    <t>914511112</t>
  </si>
  <si>
    <t>Montáž sloupku dopravních značek délky do 3,5 m s betonovým základem a patkou D 60 mm</t>
  </si>
  <si>
    <t>4648091</t>
  </si>
  <si>
    <t>Montáž sloupku dopravních značek délky do 3,5 m do hliníkové patky pro sloupek D 60 mm</t>
  </si>
  <si>
    <t>https://podminky.urs.cz/item/CS_URS_2025_02/914511112</t>
  </si>
  <si>
    <t>"zpětné osazení pro DZ včetně víčka, hliníkové patka a zabetonování patky" 1</t>
  </si>
  <si>
    <t>22</t>
  </si>
  <si>
    <t>915131112</t>
  </si>
  <si>
    <t>Vodorovné dopravní značení přechody pro chodce, šipky, symboly retroreflexní bílá barva</t>
  </si>
  <si>
    <t>1365118217</t>
  </si>
  <si>
    <t>Vodorovné dopravní značení stříkané barvou přechody pro chodce, šipky, symboly bílé retroreflexní</t>
  </si>
  <si>
    <t>https://podminky.urs.cz/item/CS_URS_2025_02/915131112</t>
  </si>
  <si>
    <t>"symbol cyklisty" 4*0,3</t>
  </si>
  <si>
    <t>"nápis BUS" 2*0,7</t>
  </si>
  <si>
    <t>Součet</t>
  </si>
  <si>
    <t>23</t>
  </si>
  <si>
    <t>915211112</t>
  </si>
  <si>
    <t>Vodorovné dopravní značení dělící čáry souvislé š 125 mm retroreflexní bílý plast</t>
  </si>
  <si>
    <t>-1684389390</t>
  </si>
  <si>
    <t>Vodorovné dopravní značení stříkaným plastem dělící čára šířky 125 mm souvislá bílá retroreflexní</t>
  </si>
  <si>
    <t>https://podminky.urs.cz/item/CS_URS_2025_02/915211112</t>
  </si>
  <si>
    <t>"čára souvislá - V11a zastávka 0,125m" 85</t>
  </si>
  <si>
    <t>24</t>
  </si>
  <si>
    <t>915211116</t>
  </si>
  <si>
    <t>Vodorovné dopravní značení dělící čáry souvislé š 125 mm retroreflexní žlutý plast</t>
  </si>
  <si>
    <t>-1504611225</t>
  </si>
  <si>
    <t>Vodorovné dopravní značení stříkaným plastem dělící čára šířky 125 mm souvislá žlutá retroreflexní</t>
  </si>
  <si>
    <t>https://podminky.urs.cz/item/CS_URS_2025_02/915211116</t>
  </si>
  <si>
    <t>"V12a čára souvislá -žlutá 0,125m" 60</t>
  </si>
  <si>
    <t>25</t>
  </si>
  <si>
    <t>915221112</t>
  </si>
  <si>
    <t>Vodorovné dopravní značení vodící čáry souvislé š 250 mm retroreflexní bílý plast</t>
  </si>
  <si>
    <t>-399757253</t>
  </si>
  <si>
    <t>Vodorovné dopravní značení stříkaným plastem vodící čára bílá šířky 250 mm souvislá retroreflexní</t>
  </si>
  <si>
    <t>https://podminky.urs.cz/item/CS_URS_2025_02/915221112</t>
  </si>
  <si>
    <t>"V4 - čára souvislá 0,25m" 52</t>
  </si>
  <si>
    <t>26</t>
  </si>
  <si>
    <t>915221122</t>
  </si>
  <si>
    <t>Vodorovné dopravní značení vodící čáry přerušované š 250 mm retroreflexní bílý plast</t>
  </si>
  <si>
    <t>-425476879</t>
  </si>
  <si>
    <t>Vodorovné dopravní značení stříkaným plastem vodící čára bílá šířky 250 mm přerušovaná retroreflexní</t>
  </si>
  <si>
    <t>https://podminky.urs.cz/item/CS_URS_2025_02/915221122</t>
  </si>
  <si>
    <t>"V4 - čára přerušovaná 0,25m" 95</t>
  </si>
  <si>
    <t>27</t>
  </si>
  <si>
    <t>915231116</t>
  </si>
  <si>
    <t>Vodorovné dopravní značení přechody pro chodce, šipky, symboly retroreflexní žlutý plast</t>
  </si>
  <si>
    <t>-37985136</t>
  </si>
  <si>
    <t>Vodorovné dopravní značení stříkaným plastem přechody pro chodce, šipky, symboly nápisy žluté retroreflexní</t>
  </si>
  <si>
    <t>https://podminky.urs.cz/item/CS_URS_2025_02/915231116</t>
  </si>
  <si>
    <t>"červený podklad symbolu cyklopruhu" 2,5*4</t>
  </si>
  <si>
    <t>28</t>
  </si>
  <si>
    <t>915611111</t>
  </si>
  <si>
    <t>Předznačení vodorovného liniového značení</t>
  </si>
  <si>
    <t>-613040364</t>
  </si>
  <si>
    <t>Předznačení pro vodorovné značení stříkané barvou nebo prováděné z nátěrových hmot liniové dělicí čáry, vodicí proužky</t>
  </si>
  <si>
    <t>https://podminky.urs.cz/item/CS_URS_2025_02/915611111</t>
  </si>
  <si>
    <t>"předznačení čar" 292</t>
  </si>
  <si>
    <t>29</t>
  </si>
  <si>
    <t>915621111</t>
  </si>
  <si>
    <t>Předznačení vodorovného plošného značení</t>
  </si>
  <si>
    <t>-1760093501</t>
  </si>
  <si>
    <t>Předznačení pro vodorovné značení stříkané barvou nebo prováděné z nátěrových hmot plošné šipky, symboly, nápisy</t>
  </si>
  <si>
    <t>https://podminky.urs.cz/item/CS_URS_2025_02/915621111</t>
  </si>
  <si>
    <t>"předznačení symboly" 12,6</t>
  </si>
  <si>
    <t>30</t>
  </si>
  <si>
    <t>916431112</t>
  </si>
  <si>
    <t>Osazení bezbariérového betonového obrubníku do betonového lože tl 150 mm s boční opěrou</t>
  </si>
  <si>
    <t>1868894652</t>
  </si>
  <si>
    <t>Osazení betonového bezbariérového obrubníku s ložem betonovým tl. 150 mm úložná šířka do 400 mm s boční opěrou</t>
  </si>
  <si>
    <t>https://podminky.urs.cz/item/CS_URS_2025_02/916431112</t>
  </si>
  <si>
    <t>"osazení bezbariérové obrubníku autobusové zastávky do lože z betonu C20/25 XF3" 27</t>
  </si>
  <si>
    <t>31</t>
  </si>
  <si>
    <t>59217040</t>
  </si>
  <si>
    <t>obrubník betonový bezbariérový náběhový 130-190mm</t>
  </si>
  <si>
    <t>-1851116047</t>
  </si>
  <si>
    <t>"bezbariérový zastávkový obrubník náběhový HK400/H25-290/1000PL(PP)" 2</t>
  </si>
  <si>
    <t>32</t>
  </si>
  <si>
    <t>59217041</t>
  </si>
  <si>
    <t>obrubník betonový bezbariérový přímý 290mm</t>
  </si>
  <si>
    <t>-299518161</t>
  </si>
  <si>
    <t>"bezbariérový zastávkový obrubník přímí HK400/290/1000P, výška nástupní hrany 160mm" 25</t>
  </si>
  <si>
    <t>33</t>
  </si>
  <si>
    <t>919735116</t>
  </si>
  <si>
    <t>Řezání stávajícího živičného krytu hl přes 250 do 300 mm</t>
  </si>
  <si>
    <t>716601181</t>
  </si>
  <si>
    <t>Řezání stávajícího živičného krytu nebo podkladu hloubky přes 250 do 300 mm</t>
  </si>
  <si>
    <t>https://podminky.urs.cz/item/CS_URS_2025_02/919735116</t>
  </si>
  <si>
    <t>"řezání asfaltového krytu zálivu" 73</t>
  </si>
  <si>
    <t>34</t>
  </si>
  <si>
    <t>966006132</t>
  </si>
  <si>
    <t>Odstranění značek dopravních nebo orientačních se sloupky s betonovými patkami</t>
  </si>
  <si>
    <t>801350533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</si>
  <si>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</si>
  <si>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https://podminky.urs.cz/item/CS_URS_2025_02/966006132</t>
  </si>
  <si>
    <t>"odstranění DZ označníku" 1</t>
  </si>
  <si>
    <t>35</t>
  </si>
  <si>
    <t>979071131</t>
  </si>
  <si>
    <t>Očištění dlažebních kostek mozaikových kamenivem těženým nebo MV</t>
  </si>
  <si>
    <t>109264258</t>
  </si>
  <si>
    <t>Očištění vybouraných dlažebních kostek od spojovacího materiálu, s uložením očištěných kostek na skládku, s odklizením odpadových hmot na hromady a s odklizením vybouraných kostek na vzdálenost do 3 m mozaikových, s původním vyplněním spár kamenivem těženým nebo cementovou maltou</t>
  </si>
  <si>
    <t>https://podminky.urs.cz/item/CS_URS_2025_02/979071131</t>
  </si>
  <si>
    <t>"očištění mozaiky ze žulových malých kostek před zpětným osazením" 81</t>
  </si>
  <si>
    <t>997</t>
  </si>
  <si>
    <t>Doprava suti a vybouraných hmot</t>
  </si>
  <si>
    <t>36</t>
  </si>
  <si>
    <t>997211511</t>
  </si>
  <si>
    <t>Vodorovná doprava suti po suchu na vzdálenost do 1 km</t>
  </si>
  <si>
    <t>t</t>
  </si>
  <si>
    <t>-876348523</t>
  </si>
  <si>
    <t>Vodorovná doprava suti nebo vybouraných hmot suti se složením a hrubým urovnáním, na vzdálenost do 1 km</t>
  </si>
  <si>
    <t>https://podminky.urs.cz/item/CS_URS_2025_02/997211511</t>
  </si>
  <si>
    <t>"Beton"</t>
  </si>
  <si>
    <t>"betonové lože obtuby" 27*0,1*0,5*2,2</t>
  </si>
  <si>
    <t>Mezisoučet</t>
  </si>
  <si>
    <t>"Kamenivo"</t>
  </si>
  <si>
    <t>"kamenný obrubník" 27*0,3*0,2*2,8</t>
  </si>
  <si>
    <t>"žulová mozaika" 17*0,04*2,8</t>
  </si>
  <si>
    <t>"žulová kostka" 152*0,1*0,1*2,8</t>
  </si>
  <si>
    <t>"odkop pod zálivem" 169*0,39*2,2</t>
  </si>
  <si>
    <t>"odkop pod mozaikou" 98*0,19*2,2</t>
  </si>
  <si>
    <t>"Asfalt"</t>
  </si>
  <si>
    <t>"asfaltový kryt zálivu" 147*0,3*2,4</t>
  </si>
  <si>
    <t>37</t>
  </si>
  <si>
    <t>997211519</t>
  </si>
  <si>
    <t>Příplatek ZKD 1 km u vodorovné dopravy suti</t>
  </si>
  <si>
    <t>-151441213</t>
  </si>
  <si>
    <t>Vodorovná doprava suti nebo vybouraných hmot suti se složením a hrubým urovnáním, na vzdálenost Příplatek k ceně za každý další započatý 1 km přes 1 km</t>
  </si>
  <si>
    <t>https://podminky.urs.cz/item/CS_URS_2025_02/997211519</t>
  </si>
  <si>
    <t>"dslší 9 km" 305,472*9</t>
  </si>
  <si>
    <t>38</t>
  </si>
  <si>
    <t>997221861</t>
  </si>
  <si>
    <t>Poplatek za uložení na recyklační skládce (skládkovné) stavebního odpadu z prostého betonu pod kódem 17 01 01</t>
  </si>
  <si>
    <t>-305950591</t>
  </si>
  <si>
    <t>Poplatek za uložení stavebního odpadu na recyklační skládce (skládkovné) z prostého betonu zatříděného do Katalogu odpadů pod kódem 17 01 01</t>
  </si>
  <si>
    <t>https://podminky.urs.cz/item/CS_URS_2025_02/997221861</t>
  </si>
  <si>
    <t>2,97</t>
  </si>
  <si>
    <t>39</t>
  </si>
  <si>
    <t>997221873</t>
  </si>
  <si>
    <t>Poplatek za uložení na recyklační skládce (skládkovné) stavebního odpadu zeminy a kamení zatříděného do Katalogu odpadů pod kódem 17 05 04</t>
  </si>
  <si>
    <t>-1290883214</t>
  </si>
  <si>
    <t>Poplatek za uložení stavebního odpadu na recyklační skládce (skládkovné) zeminy a kamení zatříděného do Katalogu odpadů pod kódem 17 05 04</t>
  </si>
  <si>
    <t>https://podminky.urs.cz/item/CS_URS_2025_02/997221873</t>
  </si>
  <si>
    <t>196,662</t>
  </si>
  <si>
    <t>40</t>
  </si>
  <si>
    <t>997221875</t>
  </si>
  <si>
    <t>Poplatek za uložení na recyklační skládce (skládkovné) stavebního odpadu asfaltového bez obsahu dehtu zatříděného do Katalogu odpadů pod kódem 17 03 02</t>
  </si>
  <si>
    <t>-161191189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</si>
  <si>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</si>
  <si>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</si>
  <si>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105,84</t>
  </si>
  <si>
    <t>998</t>
  </si>
  <si>
    <t>Přesun hmot</t>
  </si>
  <si>
    <t>41</t>
  </si>
  <si>
    <t>998223011</t>
  </si>
  <si>
    <t>Přesun hmot pro pozemní komunikace s krytem dlážděným</t>
  </si>
  <si>
    <t>1151489051</t>
  </si>
  <si>
    <t>Přesun hmot pro pozemní komunikace s krytem dlážděným dopravní vzdálenost do 200 m jakékoliv délky objektu</t>
  </si>
  <si>
    <t>https://podminky.urs.cz/item/CS_URS_2025_02/998223011</t>
  </si>
  <si>
    <t>SO 102 - Zastávka J. Palacha</t>
  </si>
  <si>
    <t>947402433</t>
  </si>
  <si>
    <t>"odstranění konstrukčních vrstev autobusového zálivu, tl. 0,390m" 157</t>
  </si>
  <si>
    <t>2143277493</t>
  </si>
  <si>
    <t>"strojní odbourání asfaltového krytu autobusového zálivu, tl. 0,30m" 157</t>
  </si>
  <si>
    <t>-43095085</t>
  </si>
  <si>
    <t>"vybourání dvouřádku ze žulových kostek" 2*49,5</t>
  </si>
  <si>
    <t>1960307554</t>
  </si>
  <si>
    <t>"úprava pláně zálivu" 157</t>
  </si>
  <si>
    <t>1774993455</t>
  </si>
  <si>
    <t>"podkladní vrstva autobusového zálivu ze štěrkodrti ŠDa 0/63 tl. 250 mm" 157</t>
  </si>
  <si>
    <t>1333488573</t>
  </si>
  <si>
    <t xml:space="preserve">"podkladní vrstva autobusového zálivu z SC C12/16  tl. 230 mm" 157</t>
  </si>
  <si>
    <t>1648088069</t>
  </si>
  <si>
    <t>"kladení autobusového zálivu z velkých žulových kostek do betonového lože" 157</t>
  </si>
  <si>
    <t>1864893706</t>
  </si>
  <si>
    <t>"velká kostka žulová 15/17, 2% ztratné" 157*1,02</t>
  </si>
  <si>
    <t>-1028588691</t>
  </si>
  <si>
    <t>-1340836413</t>
  </si>
  <si>
    <t>1081536606</t>
  </si>
  <si>
    <t>-1236519397</t>
  </si>
  <si>
    <t>"symbol cyklisty" 3*0,3</t>
  </si>
  <si>
    <t>1399734755</t>
  </si>
  <si>
    <t>"čára souvislá - V11a zastávka 0,125m" 80</t>
  </si>
  <si>
    <t>-1419264119</t>
  </si>
  <si>
    <t>"V4 - čára souvislá 0,25m" 25</t>
  </si>
  <si>
    <t>862478907</t>
  </si>
  <si>
    <t>"V4 - čára přerušovaná 0,25m" 54</t>
  </si>
  <si>
    <t>-833844584</t>
  </si>
  <si>
    <t>"červený podklad symbolu cyklopruhu" 2,5*3</t>
  </si>
  <si>
    <t>-1704495504</t>
  </si>
  <si>
    <t>"předznačení čar" 158</t>
  </si>
  <si>
    <t>2114106438</t>
  </si>
  <si>
    <t>"předznačení symboly" 9,8</t>
  </si>
  <si>
    <t>-1442255163</t>
  </si>
  <si>
    <t>"řezání asfaltového krytu zálivu" 79</t>
  </si>
  <si>
    <t>-2034037194</t>
  </si>
  <si>
    <t>"žulová kostka" 99*0,1*0,1*2,8</t>
  </si>
  <si>
    <t>"odkop pod zálivem" 157*0,39*2,2</t>
  </si>
  <si>
    <t>"asfaltový kryt zálivu" 157*0,3*2,4</t>
  </si>
  <si>
    <t>57794867</t>
  </si>
  <si>
    <t>"další 9 km" 250,518*9</t>
  </si>
  <si>
    <t>-1331187347</t>
  </si>
  <si>
    <t>137,478</t>
  </si>
  <si>
    <t>593978266</t>
  </si>
  <si>
    <t>113,04</t>
  </si>
  <si>
    <t>1327795962</t>
  </si>
  <si>
    <t>VRN - Vedlejší rozpočtové náklady</t>
  </si>
  <si>
    <t>Břeclav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</si>
  <si>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</si>
  <si>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</si>
  <si>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</si>
  <si>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</si>
  <si>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</si>
  <si>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</si>
  <si>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</si>
  <si>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</si>
  <si>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</si>
  <si>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</si>
  <si>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</si>
  <si>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</si>
  <si>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</si>
  <si>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</si>
  <si>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2</t>
  </si>
  <si>
    <t>012303000</t>
  </si>
  <si>
    <t>Geodetické práce po výstavbě</t>
  </si>
  <si>
    <t>-853364386</t>
  </si>
  <si>
    <t>"zaměření stutečného provedení" 2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</si>
  <si>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</si>
  <si>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</si>
  <si>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</si>
  <si>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</si>
  <si>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</si>
  <si>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</si>
  <si>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</si>
  <si>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</si>
  <si>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</si>
  <si>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</si>
  <si>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</si>
  <si>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</si>
  <si>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</si>
  <si>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2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</si>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</sst>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7.jpg" /><Relationship Id="rId2" Type="http://schemas.openxmlformats.org/officeDocument/2006/relationships/image" Target="../media/image8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0.jpg" /><Relationship Id="rId2" Type="http://schemas.openxmlformats.org/officeDocument/2006/relationships/image" Target="../media/image11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273685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210820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109</xdr:row>
      <xdr:rowOff>0</xdr:rowOff>
    </xdr:from>
    <xdr:to>
      <xdr:col>9</xdr:col>
      <xdr:colOff>1215390</xdr:colOff>
      <xdr:row>112</xdr:row>
      <xdr:rowOff>128905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109</xdr:row>
      <xdr:rowOff>0</xdr:rowOff>
    </xdr:from>
    <xdr:to>
      <xdr:col>9</xdr:col>
      <xdr:colOff>1215390</xdr:colOff>
      <xdr:row>112</xdr:row>
      <xdr:rowOff>128905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109</xdr:row>
      <xdr:rowOff>128905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11" TargetMode="External" /><Relationship Id="rId2" Type="http://schemas.openxmlformats.org/officeDocument/2006/relationships/hyperlink" Target="https://podminky.urs.cz/item/CS_URS_2025_02/113107162" TargetMode="External" /><Relationship Id="rId3" Type="http://schemas.openxmlformats.org/officeDocument/2006/relationships/hyperlink" Target="https://podminky.urs.cz/item/CS_URS_2025_02/113107164" TargetMode="External" /><Relationship Id="rId4" Type="http://schemas.openxmlformats.org/officeDocument/2006/relationships/hyperlink" Target="https://podminky.urs.cz/item/CS_URS_2025_02/113107186" TargetMode="External" /><Relationship Id="rId5" Type="http://schemas.openxmlformats.org/officeDocument/2006/relationships/hyperlink" Target="https://podminky.urs.cz/item/CS_URS_2025_02/113202111" TargetMode="External" /><Relationship Id="rId6" Type="http://schemas.openxmlformats.org/officeDocument/2006/relationships/hyperlink" Target="https://podminky.urs.cz/item/CS_URS_2025_02/113203111" TargetMode="External" /><Relationship Id="rId7" Type="http://schemas.openxmlformats.org/officeDocument/2006/relationships/hyperlink" Target="https://podminky.urs.cz/item/CS_URS_2025_02/181951112" TargetMode="External" /><Relationship Id="rId8" Type="http://schemas.openxmlformats.org/officeDocument/2006/relationships/hyperlink" Target="https://podminky.urs.cz/item/CS_URS_2025_02/564851011" TargetMode="External" /><Relationship Id="rId9" Type="http://schemas.openxmlformats.org/officeDocument/2006/relationships/hyperlink" Target="https://podminky.urs.cz/item/CS_URS_2025_02/564871111" TargetMode="External" /><Relationship Id="rId10" Type="http://schemas.openxmlformats.org/officeDocument/2006/relationships/hyperlink" Target="https://podminky.urs.cz/item/CS_URS_2025_02/567134143" TargetMode="External" /><Relationship Id="rId11" Type="http://schemas.openxmlformats.org/officeDocument/2006/relationships/hyperlink" Target="https://podminky.urs.cz/item/CS_URS_2025_02/591141111" TargetMode="External" /><Relationship Id="rId12" Type="http://schemas.openxmlformats.org/officeDocument/2006/relationships/hyperlink" Target="https://podminky.urs.cz/item/CS_URS_2025_02/591412111" TargetMode="External" /><Relationship Id="rId13" Type="http://schemas.openxmlformats.org/officeDocument/2006/relationships/hyperlink" Target="https://podminky.urs.cz/item/CS_URS_2025_02/596211120" TargetMode="External" /><Relationship Id="rId14" Type="http://schemas.openxmlformats.org/officeDocument/2006/relationships/hyperlink" Target="https://podminky.urs.cz/item/CS_URS_2025_02/899202211" TargetMode="External" /><Relationship Id="rId15" Type="http://schemas.openxmlformats.org/officeDocument/2006/relationships/hyperlink" Target="https://podminky.urs.cz/item/CS_URS_2025_02/899204112" TargetMode="External" /><Relationship Id="rId16" Type="http://schemas.openxmlformats.org/officeDocument/2006/relationships/hyperlink" Target="https://podminky.urs.cz/item/CS_URS_2025_02/914511112" TargetMode="External" /><Relationship Id="rId17" Type="http://schemas.openxmlformats.org/officeDocument/2006/relationships/hyperlink" Target="https://podminky.urs.cz/item/CS_URS_2025_02/915131112" TargetMode="External" /><Relationship Id="rId18" Type="http://schemas.openxmlformats.org/officeDocument/2006/relationships/hyperlink" Target="https://podminky.urs.cz/item/CS_URS_2025_02/915211112" TargetMode="External" /><Relationship Id="rId19" Type="http://schemas.openxmlformats.org/officeDocument/2006/relationships/hyperlink" Target="https://podminky.urs.cz/item/CS_URS_2025_02/915211116" TargetMode="External" /><Relationship Id="rId20" Type="http://schemas.openxmlformats.org/officeDocument/2006/relationships/hyperlink" Target="https://podminky.urs.cz/item/CS_URS_2025_02/915221112" TargetMode="External" /><Relationship Id="rId21" Type="http://schemas.openxmlformats.org/officeDocument/2006/relationships/hyperlink" Target="https://podminky.urs.cz/item/CS_URS_2025_02/915221122" TargetMode="External" /><Relationship Id="rId22" Type="http://schemas.openxmlformats.org/officeDocument/2006/relationships/hyperlink" Target="https://podminky.urs.cz/item/CS_URS_2025_02/915231116" TargetMode="External" /><Relationship Id="rId23" Type="http://schemas.openxmlformats.org/officeDocument/2006/relationships/hyperlink" Target="https://podminky.urs.cz/item/CS_URS_2025_02/915611111" TargetMode="External" /><Relationship Id="rId24" Type="http://schemas.openxmlformats.org/officeDocument/2006/relationships/hyperlink" Target="https://podminky.urs.cz/item/CS_URS_2025_02/915621111" TargetMode="External" /><Relationship Id="rId25" Type="http://schemas.openxmlformats.org/officeDocument/2006/relationships/hyperlink" Target="https://podminky.urs.cz/item/CS_URS_2025_02/916431112" TargetMode="External" /><Relationship Id="rId26" Type="http://schemas.openxmlformats.org/officeDocument/2006/relationships/hyperlink" Target="https://podminky.urs.cz/item/CS_URS_2025_02/919735116" TargetMode="External" /><Relationship Id="rId27" Type="http://schemas.openxmlformats.org/officeDocument/2006/relationships/hyperlink" Target="https://podminky.urs.cz/item/CS_URS_2025_02/966006132" TargetMode="External" /><Relationship Id="rId28" Type="http://schemas.openxmlformats.org/officeDocument/2006/relationships/hyperlink" Target="https://podminky.urs.cz/item/CS_URS_2025_02/979071131" TargetMode="External" /><Relationship Id="rId29" Type="http://schemas.openxmlformats.org/officeDocument/2006/relationships/hyperlink" Target="https://podminky.urs.cz/item/CS_URS_2025_02/997211511" TargetMode="External" /><Relationship Id="rId30" Type="http://schemas.openxmlformats.org/officeDocument/2006/relationships/hyperlink" Target="https://podminky.urs.cz/item/CS_URS_2025_02/997211519" TargetMode="External" /><Relationship Id="rId31" Type="http://schemas.openxmlformats.org/officeDocument/2006/relationships/hyperlink" Target="https://podminky.urs.cz/item/CS_URS_2025_02/997221861" TargetMode="External" /><Relationship Id="rId32" Type="http://schemas.openxmlformats.org/officeDocument/2006/relationships/hyperlink" Target="https://podminky.urs.cz/item/CS_URS_2025_02/997221873" TargetMode="External" /><Relationship Id="rId33" Type="http://schemas.openxmlformats.org/officeDocument/2006/relationships/hyperlink" Target="https://podminky.urs.cz/item/CS_URS_2025_02/997221875" TargetMode="External" /><Relationship Id="rId34" Type="http://schemas.openxmlformats.org/officeDocument/2006/relationships/hyperlink" Target="https://podminky.urs.cz/item/CS_URS_2025_02/998223011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64" TargetMode="External" /><Relationship Id="rId2" Type="http://schemas.openxmlformats.org/officeDocument/2006/relationships/hyperlink" Target="https://podminky.urs.cz/item/CS_URS_2025_02/113107186" TargetMode="External" /><Relationship Id="rId3" Type="http://schemas.openxmlformats.org/officeDocument/2006/relationships/hyperlink" Target="https://podminky.urs.cz/item/CS_URS_2025_02/113203111" TargetMode="External" /><Relationship Id="rId4" Type="http://schemas.openxmlformats.org/officeDocument/2006/relationships/hyperlink" Target="https://podminky.urs.cz/item/CS_URS_2025_02/181951112" TargetMode="External" /><Relationship Id="rId5" Type="http://schemas.openxmlformats.org/officeDocument/2006/relationships/hyperlink" Target="https://podminky.urs.cz/item/CS_URS_2025_02/564871111" TargetMode="External" /><Relationship Id="rId6" Type="http://schemas.openxmlformats.org/officeDocument/2006/relationships/hyperlink" Target="https://podminky.urs.cz/item/CS_URS_2025_02/567134143" TargetMode="External" /><Relationship Id="rId7" Type="http://schemas.openxmlformats.org/officeDocument/2006/relationships/hyperlink" Target="https://podminky.urs.cz/item/CS_URS_2025_02/591141111" TargetMode="External" /><Relationship Id="rId8" Type="http://schemas.openxmlformats.org/officeDocument/2006/relationships/hyperlink" Target="https://podminky.urs.cz/item/CS_URS_2025_02/899202211" TargetMode="External" /><Relationship Id="rId9" Type="http://schemas.openxmlformats.org/officeDocument/2006/relationships/hyperlink" Target="https://podminky.urs.cz/item/CS_URS_2025_02/899204112" TargetMode="External" /><Relationship Id="rId10" Type="http://schemas.openxmlformats.org/officeDocument/2006/relationships/hyperlink" Target="https://podminky.urs.cz/item/CS_URS_2025_02/915131112" TargetMode="External" /><Relationship Id="rId11" Type="http://schemas.openxmlformats.org/officeDocument/2006/relationships/hyperlink" Target="https://podminky.urs.cz/item/CS_URS_2025_02/915211112" TargetMode="External" /><Relationship Id="rId12" Type="http://schemas.openxmlformats.org/officeDocument/2006/relationships/hyperlink" Target="https://podminky.urs.cz/item/CS_URS_2025_02/915221112" TargetMode="External" /><Relationship Id="rId13" Type="http://schemas.openxmlformats.org/officeDocument/2006/relationships/hyperlink" Target="https://podminky.urs.cz/item/CS_URS_2025_02/915221122" TargetMode="External" /><Relationship Id="rId14" Type="http://schemas.openxmlformats.org/officeDocument/2006/relationships/hyperlink" Target="https://podminky.urs.cz/item/CS_URS_2025_02/915231116" TargetMode="External" /><Relationship Id="rId15" Type="http://schemas.openxmlformats.org/officeDocument/2006/relationships/hyperlink" Target="https://podminky.urs.cz/item/CS_URS_2025_02/915611111" TargetMode="External" /><Relationship Id="rId16" Type="http://schemas.openxmlformats.org/officeDocument/2006/relationships/hyperlink" Target="https://podminky.urs.cz/item/CS_URS_2025_02/915621111" TargetMode="External" /><Relationship Id="rId17" Type="http://schemas.openxmlformats.org/officeDocument/2006/relationships/hyperlink" Target="https://podminky.urs.cz/item/CS_URS_2025_02/919735116" TargetMode="External" /><Relationship Id="rId18" Type="http://schemas.openxmlformats.org/officeDocument/2006/relationships/hyperlink" Target="https://podminky.urs.cz/item/CS_URS_2025_02/997211511" TargetMode="External" /><Relationship Id="rId19" Type="http://schemas.openxmlformats.org/officeDocument/2006/relationships/hyperlink" Target="https://podminky.urs.cz/item/CS_URS_2025_02/997211519" TargetMode="External" /><Relationship Id="rId20" Type="http://schemas.openxmlformats.org/officeDocument/2006/relationships/hyperlink" Target="https://podminky.urs.cz/item/CS_URS_2025_02/997221873" TargetMode="External" /><Relationship Id="rId21" Type="http://schemas.openxmlformats.org/officeDocument/2006/relationships/hyperlink" Target="https://podminky.urs.cz/item/CS_URS_2025_02/997221875" TargetMode="External" /><Relationship Id="rId22" Type="http://schemas.openxmlformats.org/officeDocument/2006/relationships/hyperlink" Target="https://podminky.urs.cz/item/CS_URS_2025_02/99822301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030-24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– autobusové zastávky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Město 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26. 7. 2025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19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Zastávka nám. TGM'!J30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101 - Zastávka nám. TGM'!P123</f>
        <v>0</v>
      </c>
      <c r="AV95" s="129">
        <f>'SO 101 - Zastávka nám. TGM'!J33</f>
        <v>0</v>
      </c>
      <c r="AW95" s="129">
        <f>'SO 101 - Zastávka nám. TGM'!J34</f>
        <v>0</v>
      </c>
      <c r="AX95" s="129">
        <f>'SO 101 - Zastávka nám. TGM'!J35</f>
        <v>0</v>
      </c>
      <c r="AY95" s="129">
        <f>'SO 101 - Zastávka nám. TGM'!J36</f>
        <v>0</v>
      </c>
      <c r="AZ95" s="129">
        <f>'SO 101 - Zastávka nám. TGM'!F33</f>
        <v>0</v>
      </c>
      <c r="BA95" s="129">
        <f>'SO 101 - Zastávka nám. TGM'!F34</f>
        <v>0</v>
      </c>
      <c r="BB95" s="129">
        <f>'SO 101 - Zastávka nám. TGM'!F35</f>
        <v>0</v>
      </c>
      <c r="BC95" s="129">
        <f>'SO 101 - Zastávka nám. TGM'!F36</f>
        <v>0</v>
      </c>
      <c r="BD95" s="131">
        <f>'SO 101 - Zastávka nám. TGM'!F37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19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102 - Zastávka J. Palacha'!J30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102 - Zastávka J. Palacha'!P123</f>
        <v>0</v>
      </c>
      <c r="AV96" s="129">
        <f>'SO 102 - Zastávka J. Palacha'!J33</f>
        <v>0</v>
      </c>
      <c r="AW96" s="129">
        <f>'SO 102 - Zastávka J. Palacha'!J34</f>
        <v>0</v>
      </c>
      <c r="AX96" s="129">
        <f>'SO 102 - Zastávka J. Palacha'!J35</f>
        <v>0</v>
      </c>
      <c r="AY96" s="129">
        <f>'SO 102 - Zastávka J. Palacha'!J36</f>
        <v>0</v>
      </c>
      <c r="AZ96" s="129">
        <f>'SO 102 - Zastávka J. Palacha'!F33</f>
        <v>0</v>
      </c>
      <c r="BA96" s="129">
        <f>'SO 102 - Zastávka J. Palacha'!F34</f>
        <v>0</v>
      </c>
      <c r="BB96" s="129">
        <f>'SO 102 - Zastávka J. Palacha'!F35</f>
        <v>0</v>
      </c>
      <c r="BC96" s="129">
        <f>'SO 102 - Zastávka J. Palacha'!F36</f>
        <v>0</v>
      </c>
      <c r="BD96" s="131">
        <f>'SO 102 - Zastávka J. Palacha'!F37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19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33">
        <v>0</v>
      </c>
      <c r="AT97" s="134">
        <f>ROUND(SUM(AV97:AW97),2)</f>
        <v>0</v>
      </c>
      <c r="AU97" s="135">
        <f>'VRN - Vedlejší rozpočtové...'!P120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93</v>
      </c>
      <c r="CM97" s="132" t="s">
        <v>86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zCvbviHn8W1fQCDaYJYQbLUDf+VwkANeYWU6iBq5OcIrCwupb02vz4jxCcB4i0Glyushf7HLqUfHTAk3whMfnw==" hashValue="Fnjs3dMIfElxYSU1d7aQfGwOnJhehrU1HHldj4myGNbCzm4TUgw6D+dAhjzu7nOZ32c1X6kZeHc6xhmlhym2g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 - Zastávka nám. TGM'!C2" display="/"/>
    <hyperlink ref="A96" location="'SO 102 - Zastávka J. Palacha'!C2" display="/"/>
    <hyperlink ref="A9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hidden="1" s="1" customFormat="1" ht="24.96" customHeight="1">
      <c r="B4" s="21"/>
      <c r="D4" s="139" t="s">
        <v>94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– autobusové zastávky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97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26. 7. 2025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23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32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ROUND((SUM(BE123:BE301)),  2)</f>
        <v>0</v>
      </c>
      <c r="G33" s="39"/>
      <c r="H33" s="39"/>
      <c r="I33" s="156">
        <v>0.20999999999999999</v>
      </c>
      <c r="J33" s="155">
        <f>ROUND(((SUM(BE123:BE301))*I33),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42</v>
      </c>
      <c r="F34" s="155">
        <f>ROUND((SUM(BF123:BF301)),  2)</f>
        <v>0</v>
      </c>
      <c r="G34" s="39"/>
      <c r="H34" s="39"/>
      <c r="I34" s="156">
        <v>0.12</v>
      </c>
      <c r="J34" s="155">
        <f>ROUND(((SUM(BF123:BF301))*I34),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ROUND((SUM(BG123:BG301)),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ROUND((SUM(BH123:BH301)),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ROUND((SUM(BI123:BI301)),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– autobusové zastávky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Zastávka nám. TGM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Město Břeclav</v>
      </c>
      <c r="G89" s="41"/>
      <c r="H89" s="41"/>
      <c r="I89" s="33" t="s">
        <v>24</v>
      </c>
      <c r="J89" s="80" t="str">
        <f>IF(J12="","",J12)</f>
        <v>26. 7. 2025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31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J154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J191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J203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J264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J298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Břeclav – autobusové zastávky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101 - Zastávka nám. TGM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F12</f>
        <v>Město Břeclav</v>
      </c>
      <c r="G117" s="41"/>
      <c r="H117" s="41"/>
      <c r="I117" s="33" t="s">
        <v>24</v>
      </c>
      <c r="J117" s="80" t="str">
        <f>IF(J12="","",J12)</f>
        <v>26. 7. 2025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26</v>
      </c>
      <c r="D119" s="41"/>
      <c r="E119" s="41"/>
      <c r="F119" s="28" t="str">
        <f>E15</f>
        <v>Město Břeclav</v>
      </c>
      <c r="G119" s="41"/>
      <c r="H119" s="41"/>
      <c r="I119" s="33" t="s">
        <v>31</v>
      </c>
      <c r="J119" s="37" t="str">
        <f>E21</f>
        <v>Ing. Bořek Zvědělík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>Ing. Bořek Zvědělík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111</v>
      </c>
      <c r="D122" s="195" t="s">
        <v>61</v>
      </c>
      <c r="E122" s="195" t="s">
        <v>57</v>
      </c>
      <c r="F122" s="195" t="s">
        <v>58</v>
      </c>
      <c r="G122" s="195" t="s">
        <v>112</v>
      </c>
      <c r="H122" s="195" t="s">
        <v>113</v>
      </c>
      <c r="I122" s="195" t="s">
        <v>114</v>
      </c>
      <c r="J122" s="195" t="s">
        <v>100</v>
      </c>
      <c r="K122" s="196" t="s">
        <v>115</v>
      </c>
      <c r="L122" s="197"/>
      <c r="M122" s="101" t="s">
        <v>1</v>
      </c>
      <c r="N122" s="102" t="s">
        <v>40</v>
      </c>
      <c r="O122" s="102" t="s">
        <v>116</v>
      </c>
      <c r="P122" s="102" t="s">
        <v>117</v>
      </c>
      <c r="Q122" s="102" t="s">
        <v>118</v>
      </c>
      <c r="R122" s="102" t="s">
        <v>119</v>
      </c>
      <c r="S122" s="102" t="s">
        <v>120</v>
      </c>
      <c r="T122" s="103" t="s">
        <v>121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122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125.148116</v>
      </c>
      <c r="S123" s="105"/>
      <c r="T123" s="201">
        <f>T124</f>
        <v>281.39799999999997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102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123</v>
      </c>
      <c r="F124" s="206" t="s">
        <v>124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P125+P154+P191+P203+P264+P298</f>
        <v>0</v>
      </c>
      <c r="Q124" s="211"/>
      <c r="R124" s="212">
        <f>R125+R154+R191+R203+R264+R298</f>
        <v>125.148116</v>
      </c>
      <c r="S124" s="211"/>
      <c r="T124" s="213">
        <f>T125+T154+T191+T203+T264+T298</f>
        <v>281.39799999999997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125</v>
      </c>
      <c r="BK124" s="216">
        <f>BK125+BK154+BK191+BK203+BK264+BK298</f>
        <v>0</v>
      </c>
    </row>
    <row r="125" s="12" customFormat="1" ht="22.8" customHeight="1">
      <c r="A125" s="12"/>
      <c r="B125" s="203"/>
      <c r="C125" s="204"/>
      <c r="D125" s="205" t="s">
        <v>75</v>
      </c>
      <c r="E125" s="217" t="s">
        <v>84</v>
      </c>
      <c r="F125" s="217" t="s">
        <v>126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SUM(P126:P153)</f>
        <v>0</v>
      </c>
      <c r="Q125" s="211"/>
      <c r="R125" s="212">
        <f>SUM(R126:R153)</f>
        <v>0</v>
      </c>
      <c r="S125" s="211"/>
      <c r="T125" s="213">
        <f>SUM(T126:T153)</f>
        <v>281.21599999999995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84</v>
      </c>
      <c r="AY125" s="214" t="s">
        <v>125</v>
      </c>
      <c r="BK125" s="216">
        <f>SUM(BK126:BK153)</f>
        <v>0</v>
      </c>
    </row>
    <row r="126" s="2" customFormat="1" ht="16.5" customHeight="1">
      <c r="A126" s="39"/>
      <c r="B126" s="40"/>
      <c r="C126" s="219" t="s">
        <v>84</v>
      </c>
      <c r="D126" s="219" t="s">
        <v>127</v>
      </c>
      <c r="E126" s="220" t="s">
        <v>128</v>
      </c>
      <c r="F126" s="221" t="s">
        <v>129</v>
      </c>
      <c r="G126" s="222" t="s">
        <v>130</v>
      </c>
      <c r="H126" s="223">
        <v>98</v>
      </c>
      <c r="I126" s="224"/>
      <c r="J126" s="225">
        <f>ROUND(I126*H126,2)</f>
        <v>0</v>
      </c>
      <c r="K126" s="221" t="s">
        <v>131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0.28100000000000003</v>
      </c>
      <c r="T126" s="229">
        <f>S126*H126</f>
        <v>27.538000000000004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132</v>
      </c>
      <c r="AT126" s="230" t="s">
        <v>127</v>
      </c>
      <c r="AU126" s="230" t="s">
        <v>86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132</v>
      </c>
      <c r="BM126" s="230" t="s">
        <v>133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135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86</v>
      </c>
    </row>
    <row r="128" s="2" customFormat="1">
      <c r="A128" s="39"/>
      <c r="B128" s="40"/>
      <c r="C128" s="41"/>
      <c r="D128" s="237" t="s">
        <v>136</v>
      </c>
      <c r="E128" s="41"/>
      <c r="F128" s="238" t="s">
        <v>137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86</v>
      </c>
    </row>
    <row r="129" s="13" customFormat="1">
      <c r="A129" s="13"/>
      <c r="B129" s="239"/>
      <c r="C129" s="240"/>
      <c r="D129" s="232" t="s">
        <v>138</v>
      </c>
      <c r="E129" s="241" t="s">
        <v>1</v>
      </c>
      <c r="F129" s="242" t="s">
        <v>139</v>
      </c>
      <c r="G129" s="240"/>
      <c r="H129" s="243">
        <v>98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138</v>
      </c>
      <c r="AU129" s="249" t="s">
        <v>86</v>
      </c>
      <c r="AV129" s="13" t="s">
        <v>86</v>
      </c>
      <c r="AW129" s="13" t="s">
        <v>33</v>
      </c>
      <c r="AX129" s="13" t="s">
        <v>84</v>
      </c>
      <c r="AY129" s="249" t="s">
        <v>125</v>
      </c>
    </row>
    <row r="130" s="2" customFormat="1" ht="21.75" customHeight="1">
      <c r="A130" s="39"/>
      <c r="B130" s="40"/>
      <c r="C130" s="219" t="s">
        <v>86</v>
      </c>
      <c r="D130" s="219" t="s">
        <v>127</v>
      </c>
      <c r="E130" s="220" t="s">
        <v>140</v>
      </c>
      <c r="F130" s="221" t="s">
        <v>141</v>
      </c>
      <c r="G130" s="222" t="s">
        <v>130</v>
      </c>
      <c r="H130" s="223">
        <v>98</v>
      </c>
      <c r="I130" s="224"/>
      <c r="J130" s="225">
        <f>ROUND(I130*H130,2)</f>
        <v>0</v>
      </c>
      <c r="K130" s="221" t="s">
        <v>131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0.28999999999999998</v>
      </c>
      <c r="T130" s="229">
        <f>S130*H130</f>
        <v>28.419999999999998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132</v>
      </c>
      <c r="AT130" s="230" t="s">
        <v>127</v>
      </c>
      <c r="AU130" s="230" t="s">
        <v>86</v>
      </c>
      <c r="AY130" s="18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132</v>
      </c>
      <c r="BM130" s="230" t="s">
        <v>142</v>
      </c>
    </row>
    <row r="131" s="2" customFormat="1">
      <c r="A131" s="39"/>
      <c r="B131" s="40"/>
      <c r="C131" s="41"/>
      <c r="D131" s="232" t="s">
        <v>134</v>
      </c>
      <c r="E131" s="41"/>
      <c r="F131" s="233" t="s">
        <v>143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86</v>
      </c>
    </row>
    <row r="132" s="2" customFormat="1">
      <c r="A132" s="39"/>
      <c r="B132" s="40"/>
      <c r="C132" s="41"/>
      <c r="D132" s="237" t="s">
        <v>136</v>
      </c>
      <c r="E132" s="41"/>
      <c r="F132" s="238" t="s">
        <v>144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136</v>
      </c>
      <c r="AU132" s="18" t="s">
        <v>86</v>
      </c>
    </row>
    <row r="133" s="13" customFormat="1">
      <c r="A133" s="13"/>
      <c r="B133" s="239"/>
      <c r="C133" s="240"/>
      <c r="D133" s="232" t="s">
        <v>138</v>
      </c>
      <c r="E133" s="241" t="s">
        <v>1</v>
      </c>
      <c r="F133" s="242" t="s">
        <v>145</v>
      </c>
      <c r="G133" s="240"/>
      <c r="H133" s="243">
        <v>98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138</v>
      </c>
      <c r="AU133" s="249" t="s">
        <v>86</v>
      </c>
      <c r="AV133" s="13" t="s">
        <v>86</v>
      </c>
      <c r="AW133" s="13" t="s">
        <v>33</v>
      </c>
      <c r="AX133" s="13" t="s">
        <v>84</v>
      </c>
      <c r="AY133" s="249" t="s">
        <v>125</v>
      </c>
    </row>
    <row r="134" s="2" customFormat="1" ht="21.75" customHeight="1">
      <c r="A134" s="39"/>
      <c r="B134" s="40"/>
      <c r="C134" s="219" t="s">
        <v>146</v>
      </c>
      <c r="D134" s="219" t="s">
        <v>127</v>
      </c>
      <c r="E134" s="220" t="s">
        <v>147</v>
      </c>
      <c r="F134" s="221" t="s">
        <v>148</v>
      </c>
      <c r="G134" s="222" t="s">
        <v>130</v>
      </c>
      <c r="H134" s="223">
        <v>169</v>
      </c>
      <c r="I134" s="224"/>
      <c r="J134" s="225">
        <f>ROUND(I134*H134,2)</f>
        <v>0</v>
      </c>
      <c r="K134" s="221" t="s">
        <v>131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0.57999999999999996</v>
      </c>
      <c r="T134" s="229">
        <f>S134*H134</f>
        <v>98.019999999999996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132</v>
      </c>
      <c r="AT134" s="230" t="s">
        <v>127</v>
      </c>
      <c r="AU134" s="230" t="s">
        <v>86</v>
      </c>
      <c r="AY134" s="18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132</v>
      </c>
      <c r="BM134" s="230" t="s">
        <v>149</v>
      </c>
    </row>
    <row r="135" s="2" customFormat="1">
      <c r="A135" s="39"/>
      <c r="B135" s="40"/>
      <c r="C135" s="41"/>
      <c r="D135" s="232" t="s">
        <v>134</v>
      </c>
      <c r="E135" s="41"/>
      <c r="F135" s="233" t="s">
        <v>150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86</v>
      </c>
    </row>
    <row r="136" s="2" customFormat="1">
      <c r="A136" s="39"/>
      <c r="B136" s="40"/>
      <c r="C136" s="41"/>
      <c r="D136" s="237" t="s">
        <v>136</v>
      </c>
      <c r="E136" s="41"/>
      <c r="F136" s="238" t="s">
        <v>151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136</v>
      </c>
      <c r="AU136" s="18" t="s">
        <v>86</v>
      </c>
    </row>
    <row r="137" s="13" customFormat="1">
      <c r="A137" s="13"/>
      <c r="B137" s="239"/>
      <c r="C137" s="240"/>
      <c r="D137" s="232" t="s">
        <v>138</v>
      </c>
      <c r="E137" s="241" t="s">
        <v>1</v>
      </c>
      <c r="F137" s="242" t="s">
        <v>152</v>
      </c>
      <c r="G137" s="240"/>
      <c r="H137" s="243">
        <v>169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138</v>
      </c>
      <c r="AU137" s="249" t="s">
        <v>86</v>
      </c>
      <c r="AV137" s="13" t="s">
        <v>86</v>
      </c>
      <c r="AW137" s="13" t="s">
        <v>33</v>
      </c>
      <c r="AX137" s="13" t="s">
        <v>84</v>
      </c>
      <c r="AY137" s="249" t="s">
        <v>125</v>
      </c>
    </row>
    <row r="138" s="2" customFormat="1" ht="16.5" customHeight="1">
      <c r="A138" s="39"/>
      <c r="B138" s="40"/>
      <c r="C138" s="219" t="s">
        <v>132</v>
      </c>
      <c r="D138" s="219" t="s">
        <v>127</v>
      </c>
      <c r="E138" s="220" t="s">
        <v>153</v>
      </c>
      <c r="F138" s="221" t="s">
        <v>154</v>
      </c>
      <c r="G138" s="222" t="s">
        <v>130</v>
      </c>
      <c r="H138" s="223">
        <v>147</v>
      </c>
      <c r="I138" s="224"/>
      <c r="J138" s="225">
        <f>ROUND(I138*H138,2)</f>
        <v>0</v>
      </c>
      <c r="K138" s="221" t="s">
        <v>131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0.70899999999999996</v>
      </c>
      <c r="T138" s="229">
        <f>S138*H138</f>
        <v>104.223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132</v>
      </c>
      <c r="AT138" s="230" t="s">
        <v>127</v>
      </c>
      <c r="AU138" s="230" t="s">
        <v>86</v>
      </c>
      <c r="AY138" s="18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132</v>
      </c>
      <c r="BM138" s="230" t="s">
        <v>155</v>
      </c>
    </row>
    <row r="139" s="2" customFormat="1">
      <c r="A139" s="39"/>
      <c r="B139" s="40"/>
      <c r="C139" s="41"/>
      <c r="D139" s="232" t="s">
        <v>134</v>
      </c>
      <c r="E139" s="41"/>
      <c r="F139" s="233" t="s">
        <v>156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86</v>
      </c>
    </row>
    <row r="140" s="2" customFormat="1">
      <c r="A140" s="39"/>
      <c r="B140" s="40"/>
      <c r="C140" s="41"/>
      <c r="D140" s="237" t="s">
        <v>136</v>
      </c>
      <c r="E140" s="41"/>
      <c r="F140" s="238" t="s">
        <v>157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86</v>
      </c>
    </row>
    <row r="141" s="13" customFormat="1">
      <c r="A141" s="13"/>
      <c r="B141" s="239"/>
      <c r="C141" s="240"/>
      <c r="D141" s="232" t="s">
        <v>138</v>
      </c>
      <c r="E141" s="241" t="s">
        <v>1</v>
      </c>
      <c r="F141" s="242" t="s">
        <v>158</v>
      </c>
      <c r="G141" s="240"/>
      <c r="H141" s="243">
        <v>147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138</v>
      </c>
      <c r="AU141" s="249" t="s">
        <v>86</v>
      </c>
      <c r="AV141" s="13" t="s">
        <v>86</v>
      </c>
      <c r="AW141" s="13" t="s">
        <v>33</v>
      </c>
      <c r="AX141" s="13" t="s">
        <v>84</v>
      </c>
      <c r="AY141" s="249" t="s">
        <v>125</v>
      </c>
    </row>
    <row r="142" s="2" customFormat="1" ht="16.5" customHeight="1">
      <c r="A142" s="39"/>
      <c r="B142" s="40"/>
      <c r="C142" s="219" t="s">
        <v>159</v>
      </c>
      <c r="D142" s="219" t="s">
        <v>127</v>
      </c>
      <c r="E142" s="220" t="s">
        <v>160</v>
      </c>
      <c r="F142" s="221" t="s">
        <v>161</v>
      </c>
      <c r="G142" s="222" t="s">
        <v>162</v>
      </c>
      <c r="H142" s="223">
        <v>27</v>
      </c>
      <c r="I142" s="224"/>
      <c r="J142" s="225">
        <f>ROUND(I142*H142,2)</f>
        <v>0</v>
      </c>
      <c r="K142" s="221" t="s">
        <v>131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0.20499999999999999</v>
      </c>
      <c r="T142" s="229">
        <f>S142*H142</f>
        <v>5.5349999999999993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132</v>
      </c>
      <c r="AT142" s="230" t="s">
        <v>127</v>
      </c>
      <c r="AU142" s="230" t="s">
        <v>86</v>
      </c>
      <c r="AY142" s="18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132</v>
      </c>
      <c r="BM142" s="230" t="s">
        <v>163</v>
      </c>
    </row>
    <row r="143" s="2" customFormat="1">
      <c r="A143" s="39"/>
      <c r="B143" s="40"/>
      <c r="C143" s="41"/>
      <c r="D143" s="232" t="s">
        <v>134</v>
      </c>
      <c r="E143" s="41"/>
      <c r="F143" s="233" t="s">
        <v>164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86</v>
      </c>
    </row>
    <row r="144" s="2" customFormat="1">
      <c r="A144" s="39"/>
      <c r="B144" s="40"/>
      <c r="C144" s="41"/>
      <c r="D144" s="237" t="s">
        <v>136</v>
      </c>
      <c r="E144" s="41"/>
      <c r="F144" s="238" t="s">
        <v>165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136</v>
      </c>
      <c r="AU144" s="18" t="s">
        <v>86</v>
      </c>
    </row>
    <row r="145" s="13" customFormat="1">
      <c r="A145" s="13"/>
      <c r="B145" s="239"/>
      <c r="C145" s="240"/>
      <c r="D145" s="232" t="s">
        <v>138</v>
      </c>
      <c r="E145" s="241" t="s">
        <v>1</v>
      </c>
      <c r="F145" s="242" t="s">
        <v>166</v>
      </c>
      <c r="G145" s="240"/>
      <c r="H145" s="243">
        <v>27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138</v>
      </c>
      <c r="AU145" s="249" t="s">
        <v>86</v>
      </c>
      <c r="AV145" s="13" t="s">
        <v>86</v>
      </c>
      <c r="AW145" s="13" t="s">
        <v>33</v>
      </c>
      <c r="AX145" s="13" t="s">
        <v>84</v>
      </c>
      <c r="AY145" s="249" t="s">
        <v>125</v>
      </c>
    </row>
    <row r="146" s="2" customFormat="1" ht="16.5" customHeight="1">
      <c r="A146" s="39"/>
      <c r="B146" s="40"/>
      <c r="C146" s="219" t="s">
        <v>167</v>
      </c>
      <c r="D146" s="219" t="s">
        <v>127</v>
      </c>
      <c r="E146" s="220" t="s">
        <v>168</v>
      </c>
      <c r="F146" s="221" t="s">
        <v>169</v>
      </c>
      <c r="G146" s="222" t="s">
        <v>162</v>
      </c>
      <c r="H146" s="223">
        <v>152</v>
      </c>
      <c r="I146" s="224"/>
      <c r="J146" s="225">
        <f>ROUND(I146*H146,2)</f>
        <v>0</v>
      </c>
      <c r="K146" s="221" t="s">
        <v>131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0.11500000000000001</v>
      </c>
      <c r="T146" s="229">
        <f>S146*H146</f>
        <v>17.48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132</v>
      </c>
      <c r="AT146" s="230" t="s">
        <v>127</v>
      </c>
      <c r="AU146" s="230" t="s">
        <v>86</v>
      </c>
      <c r="AY146" s="18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132</v>
      </c>
      <c r="BM146" s="230" t="s">
        <v>170</v>
      </c>
    </row>
    <row r="147" s="2" customFormat="1">
      <c r="A147" s="39"/>
      <c r="B147" s="40"/>
      <c r="C147" s="41"/>
      <c r="D147" s="232" t="s">
        <v>134</v>
      </c>
      <c r="E147" s="41"/>
      <c r="F147" s="233" t="s">
        <v>171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86</v>
      </c>
    </row>
    <row r="148" s="2" customFormat="1">
      <c r="A148" s="39"/>
      <c r="B148" s="40"/>
      <c r="C148" s="41"/>
      <c r="D148" s="237" t="s">
        <v>136</v>
      </c>
      <c r="E148" s="41"/>
      <c r="F148" s="238" t="s">
        <v>172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86</v>
      </c>
    </row>
    <row r="149" s="13" customFormat="1">
      <c r="A149" s="13"/>
      <c r="B149" s="239"/>
      <c r="C149" s="240"/>
      <c r="D149" s="232" t="s">
        <v>138</v>
      </c>
      <c r="E149" s="241" t="s">
        <v>1</v>
      </c>
      <c r="F149" s="242" t="s">
        <v>173</v>
      </c>
      <c r="G149" s="240"/>
      <c r="H149" s="243">
        <v>152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138</v>
      </c>
      <c r="AU149" s="249" t="s">
        <v>86</v>
      </c>
      <c r="AV149" s="13" t="s">
        <v>86</v>
      </c>
      <c r="AW149" s="13" t="s">
        <v>33</v>
      </c>
      <c r="AX149" s="13" t="s">
        <v>84</v>
      </c>
      <c r="AY149" s="249" t="s">
        <v>125</v>
      </c>
    </row>
    <row r="150" s="2" customFormat="1" ht="16.5" customHeight="1">
      <c r="A150" s="39"/>
      <c r="B150" s="40"/>
      <c r="C150" s="219" t="s">
        <v>174</v>
      </c>
      <c r="D150" s="219" t="s">
        <v>127</v>
      </c>
      <c r="E150" s="220" t="s">
        <v>175</v>
      </c>
      <c r="F150" s="221" t="s">
        <v>176</v>
      </c>
      <c r="G150" s="222" t="s">
        <v>130</v>
      </c>
      <c r="H150" s="223">
        <v>258</v>
      </c>
      <c r="I150" s="224"/>
      <c r="J150" s="225">
        <f>ROUND(I150*H150,2)</f>
        <v>0</v>
      </c>
      <c r="K150" s="221" t="s">
        <v>131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132</v>
      </c>
      <c r="AT150" s="230" t="s">
        <v>127</v>
      </c>
      <c r="AU150" s="230" t="s">
        <v>86</v>
      </c>
      <c r="AY150" s="18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132</v>
      </c>
      <c r="BM150" s="230" t="s">
        <v>177</v>
      </c>
    </row>
    <row r="151" s="2" customFormat="1">
      <c r="A151" s="39"/>
      <c r="B151" s="40"/>
      <c r="C151" s="41"/>
      <c r="D151" s="232" t="s">
        <v>134</v>
      </c>
      <c r="E151" s="41"/>
      <c r="F151" s="233" t="s">
        <v>178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86</v>
      </c>
    </row>
    <row r="152" s="2" customFormat="1">
      <c r="A152" s="39"/>
      <c r="B152" s="40"/>
      <c r="C152" s="41"/>
      <c r="D152" s="237" t="s">
        <v>136</v>
      </c>
      <c r="E152" s="41"/>
      <c r="F152" s="238" t="s">
        <v>179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86</v>
      </c>
    </row>
    <row r="153" s="13" customFormat="1">
      <c r="A153" s="13"/>
      <c r="B153" s="239"/>
      <c r="C153" s="240"/>
      <c r="D153" s="232" t="s">
        <v>138</v>
      </c>
      <c r="E153" s="241" t="s">
        <v>1</v>
      </c>
      <c r="F153" s="242" t="s">
        <v>180</v>
      </c>
      <c r="G153" s="240"/>
      <c r="H153" s="243">
        <v>258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138</v>
      </c>
      <c r="AU153" s="249" t="s">
        <v>86</v>
      </c>
      <c r="AV153" s="13" t="s">
        <v>86</v>
      </c>
      <c r="AW153" s="13" t="s">
        <v>33</v>
      </c>
      <c r="AX153" s="13" t="s">
        <v>84</v>
      </c>
      <c r="AY153" s="249" t="s">
        <v>125</v>
      </c>
    </row>
    <row r="154" s="12" customFormat="1" ht="22.8" customHeight="1">
      <c r="A154" s="12"/>
      <c r="B154" s="203"/>
      <c r="C154" s="204"/>
      <c r="D154" s="205" t="s">
        <v>75</v>
      </c>
      <c r="E154" s="217" t="s">
        <v>159</v>
      </c>
      <c r="F154" s="217" t="s">
        <v>181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SUM(P155:P190)</f>
        <v>0</v>
      </c>
      <c r="Q154" s="211"/>
      <c r="R154" s="212">
        <f>SUM(R155:R190)</f>
        <v>109.29075</v>
      </c>
      <c r="S154" s="211"/>
      <c r="T154" s="213">
        <f>SUM(T155:T190)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84</v>
      </c>
      <c r="AT154" s="215" t="s">
        <v>75</v>
      </c>
      <c r="AU154" s="215" t="s">
        <v>84</v>
      </c>
      <c r="AY154" s="214" t="s">
        <v>125</v>
      </c>
      <c r="BK154" s="216">
        <f>SUM(BK155:BK190)</f>
        <v>0</v>
      </c>
    </row>
    <row r="155" s="2" customFormat="1" ht="16.5" customHeight="1">
      <c r="A155" s="39"/>
      <c r="B155" s="40"/>
      <c r="C155" s="219" t="s">
        <v>182</v>
      </c>
      <c r="D155" s="219" t="s">
        <v>127</v>
      </c>
      <c r="E155" s="220" t="s">
        <v>183</v>
      </c>
      <c r="F155" s="221" t="s">
        <v>184</v>
      </c>
      <c r="G155" s="222" t="s">
        <v>130</v>
      </c>
      <c r="H155" s="223">
        <v>98</v>
      </c>
      <c r="I155" s="224"/>
      <c r="J155" s="225">
        <f>ROUND(I155*H155,2)</f>
        <v>0</v>
      </c>
      <c r="K155" s="221" t="s">
        <v>131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132</v>
      </c>
      <c r="AT155" s="230" t="s">
        <v>127</v>
      </c>
      <c r="AU155" s="230" t="s">
        <v>86</v>
      </c>
      <c r="AY155" s="18" t="s">
        <v>125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132</v>
      </c>
      <c r="BM155" s="230" t="s">
        <v>185</v>
      </c>
    </row>
    <row r="156" s="2" customFormat="1">
      <c r="A156" s="39"/>
      <c r="B156" s="40"/>
      <c r="C156" s="41"/>
      <c r="D156" s="232" t="s">
        <v>134</v>
      </c>
      <c r="E156" s="41"/>
      <c r="F156" s="233" t="s">
        <v>186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86</v>
      </c>
    </row>
    <row r="157" s="2" customFormat="1">
      <c r="A157" s="39"/>
      <c r="B157" s="40"/>
      <c r="C157" s="41"/>
      <c r="D157" s="237" t="s">
        <v>136</v>
      </c>
      <c r="E157" s="41"/>
      <c r="F157" s="238" t="s">
        <v>187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136</v>
      </c>
      <c r="AU157" s="18" t="s">
        <v>86</v>
      </c>
    </row>
    <row r="158" s="13" customFormat="1">
      <c r="A158" s="13"/>
      <c r="B158" s="239"/>
      <c r="C158" s="240"/>
      <c r="D158" s="232" t="s">
        <v>138</v>
      </c>
      <c r="E158" s="241" t="s">
        <v>1</v>
      </c>
      <c r="F158" s="242" t="s">
        <v>188</v>
      </c>
      <c r="G158" s="240"/>
      <c r="H158" s="243">
        <v>98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138</v>
      </c>
      <c r="AU158" s="249" t="s">
        <v>86</v>
      </c>
      <c r="AV158" s="13" t="s">
        <v>86</v>
      </c>
      <c r="AW158" s="13" t="s">
        <v>33</v>
      </c>
      <c r="AX158" s="13" t="s">
        <v>84</v>
      </c>
      <c r="AY158" s="249" t="s">
        <v>125</v>
      </c>
    </row>
    <row r="159" s="2" customFormat="1" ht="16.5" customHeight="1">
      <c r="A159" s="39"/>
      <c r="B159" s="40"/>
      <c r="C159" s="219" t="s">
        <v>189</v>
      </c>
      <c r="D159" s="219" t="s">
        <v>127</v>
      </c>
      <c r="E159" s="220" t="s">
        <v>190</v>
      </c>
      <c r="F159" s="221" t="s">
        <v>191</v>
      </c>
      <c r="G159" s="222" t="s">
        <v>130</v>
      </c>
      <c r="H159" s="223">
        <v>169</v>
      </c>
      <c r="I159" s="224"/>
      <c r="J159" s="225">
        <f>ROUND(I159*H159,2)</f>
        <v>0</v>
      </c>
      <c r="K159" s="221" t="s">
        <v>131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132</v>
      </c>
      <c r="AT159" s="230" t="s">
        <v>127</v>
      </c>
      <c r="AU159" s="230" t="s">
        <v>86</v>
      </c>
      <c r="AY159" s="18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132</v>
      </c>
      <c r="BM159" s="230" t="s">
        <v>192</v>
      </c>
    </row>
    <row r="160" s="2" customFormat="1">
      <c r="A160" s="39"/>
      <c r="B160" s="40"/>
      <c r="C160" s="41"/>
      <c r="D160" s="232" t="s">
        <v>134</v>
      </c>
      <c r="E160" s="41"/>
      <c r="F160" s="233" t="s">
        <v>193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134</v>
      </c>
      <c r="AU160" s="18" t="s">
        <v>86</v>
      </c>
    </row>
    <row r="161" s="2" customFormat="1">
      <c r="A161" s="39"/>
      <c r="B161" s="40"/>
      <c r="C161" s="41"/>
      <c r="D161" s="237" t="s">
        <v>136</v>
      </c>
      <c r="E161" s="41"/>
      <c r="F161" s="238" t="s">
        <v>194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86</v>
      </c>
    </row>
    <row r="162" s="13" customFormat="1">
      <c r="A162" s="13"/>
      <c r="B162" s="239"/>
      <c r="C162" s="240"/>
      <c r="D162" s="232" t="s">
        <v>138</v>
      </c>
      <c r="E162" s="241" t="s">
        <v>1</v>
      </c>
      <c r="F162" s="242" t="s">
        <v>195</v>
      </c>
      <c r="G162" s="240"/>
      <c r="H162" s="243">
        <v>169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138</v>
      </c>
      <c r="AU162" s="249" t="s">
        <v>86</v>
      </c>
      <c r="AV162" s="13" t="s">
        <v>86</v>
      </c>
      <c r="AW162" s="13" t="s">
        <v>33</v>
      </c>
      <c r="AX162" s="13" t="s">
        <v>84</v>
      </c>
      <c r="AY162" s="249" t="s">
        <v>125</v>
      </c>
    </row>
    <row r="163" s="2" customFormat="1" ht="16.5" customHeight="1">
      <c r="A163" s="39"/>
      <c r="B163" s="40"/>
      <c r="C163" s="219" t="s">
        <v>196</v>
      </c>
      <c r="D163" s="219" t="s">
        <v>127</v>
      </c>
      <c r="E163" s="220" t="s">
        <v>197</v>
      </c>
      <c r="F163" s="221" t="s">
        <v>198</v>
      </c>
      <c r="G163" s="222" t="s">
        <v>130</v>
      </c>
      <c r="H163" s="223">
        <v>147</v>
      </c>
      <c r="I163" s="224"/>
      <c r="J163" s="225">
        <f>ROUND(I163*H163,2)</f>
        <v>0</v>
      </c>
      <c r="K163" s="221" t="s">
        <v>131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132</v>
      </c>
      <c r="AT163" s="230" t="s">
        <v>127</v>
      </c>
      <c r="AU163" s="230" t="s">
        <v>86</v>
      </c>
      <c r="AY163" s="18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132</v>
      </c>
      <c r="BM163" s="230" t="s">
        <v>199</v>
      </c>
    </row>
    <row r="164" s="2" customFormat="1">
      <c r="A164" s="39"/>
      <c r="B164" s="40"/>
      <c r="C164" s="41"/>
      <c r="D164" s="232" t="s">
        <v>134</v>
      </c>
      <c r="E164" s="41"/>
      <c r="F164" s="233" t="s">
        <v>200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86</v>
      </c>
    </row>
    <row r="165" s="2" customFormat="1">
      <c r="A165" s="39"/>
      <c r="B165" s="40"/>
      <c r="C165" s="41"/>
      <c r="D165" s="237" t="s">
        <v>136</v>
      </c>
      <c r="E165" s="41"/>
      <c r="F165" s="238" t="s">
        <v>201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136</v>
      </c>
      <c r="AU165" s="18" t="s">
        <v>86</v>
      </c>
    </row>
    <row r="166" s="13" customFormat="1">
      <c r="A166" s="13"/>
      <c r="B166" s="239"/>
      <c r="C166" s="240"/>
      <c r="D166" s="232" t="s">
        <v>138</v>
      </c>
      <c r="E166" s="241" t="s">
        <v>1</v>
      </c>
      <c r="F166" s="242" t="s">
        <v>202</v>
      </c>
      <c r="G166" s="240"/>
      <c r="H166" s="243">
        <v>147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138</v>
      </c>
      <c r="AU166" s="249" t="s">
        <v>86</v>
      </c>
      <c r="AV166" s="13" t="s">
        <v>86</v>
      </c>
      <c r="AW166" s="13" t="s">
        <v>33</v>
      </c>
      <c r="AX166" s="13" t="s">
        <v>84</v>
      </c>
      <c r="AY166" s="249" t="s">
        <v>125</v>
      </c>
    </row>
    <row r="167" s="2" customFormat="1" ht="16.5" customHeight="1">
      <c r="A167" s="39"/>
      <c r="B167" s="40"/>
      <c r="C167" s="219" t="s">
        <v>203</v>
      </c>
      <c r="D167" s="219" t="s">
        <v>127</v>
      </c>
      <c r="E167" s="220" t="s">
        <v>204</v>
      </c>
      <c r="F167" s="221" t="s">
        <v>205</v>
      </c>
      <c r="G167" s="222" t="s">
        <v>130</v>
      </c>
      <c r="H167" s="223">
        <v>147</v>
      </c>
      <c r="I167" s="224"/>
      <c r="J167" s="225">
        <f>ROUND(I167*H167,2)</f>
        <v>0</v>
      </c>
      <c r="K167" s="221" t="s">
        <v>131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0.19536000000000001</v>
      </c>
      <c r="R167" s="228">
        <f>Q167*H167</f>
        <v>28.717919999999999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132</v>
      </c>
      <c r="AT167" s="230" t="s">
        <v>127</v>
      </c>
      <c r="AU167" s="230" t="s">
        <v>86</v>
      </c>
      <c r="AY167" s="18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132</v>
      </c>
      <c r="BM167" s="230" t="s">
        <v>206</v>
      </c>
    </row>
    <row r="168" s="2" customFormat="1">
      <c r="A168" s="39"/>
      <c r="B168" s="40"/>
      <c r="C168" s="41"/>
      <c r="D168" s="232" t="s">
        <v>134</v>
      </c>
      <c r="E168" s="41"/>
      <c r="F168" s="233" t="s">
        <v>207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86</v>
      </c>
    </row>
    <row r="169" s="2" customFormat="1">
      <c r="A169" s="39"/>
      <c r="B169" s="40"/>
      <c r="C169" s="41"/>
      <c r="D169" s="237" t="s">
        <v>136</v>
      </c>
      <c r="E169" s="41"/>
      <c r="F169" s="238" t="s">
        <v>208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86</v>
      </c>
    </row>
    <row r="170" s="13" customFormat="1">
      <c r="A170" s="13"/>
      <c r="B170" s="239"/>
      <c r="C170" s="240"/>
      <c r="D170" s="232" t="s">
        <v>138</v>
      </c>
      <c r="E170" s="241" t="s">
        <v>1</v>
      </c>
      <c r="F170" s="242" t="s">
        <v>209</v>
      </c>
      <c r="G170" s="240"/>
      <c r="H170" s="243">
        <v>147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138</v>
      </c>
      <c r="AU170" s="249" t="s">
        <v>86</v>
      </c>
      <c r="AV170" s="13" t="s">
        <v>86</v>
      </c>
      <c r="AW170" s="13" t="s">
        <v>33</v>
      </c>
      <c r="AX170" s="13" t="s">
        <v>84</v>
      </c>
      <c r="AY170" s="249" t="s">
        <v>125</v>
      </c>
    </row>
    <row r="171" s="2" customFormat="1" ht="16.5" customHeight="1">
      <c r="A171" s="39"/>
      <c r="B171" s="40"/>
      <c r="C171" s="250" t="s">
        <v>8</v>
      </c>
      <c r="D171" s="250" t="s">
        <v>210</v>
      </c>
      <c r="E171" s="251" t="s">
        <v>211</v>
      </c>
      <c r="F171" s="252" t="s">
        <v>212</v>
      </c>
      <c r="G171" s="253" t="s">
        <v>130</v>
      </c>
      <c r="H171" s="254">
        <v>149.94</v>
      </c>
      <c r="I171" s="255"/>
      <c r="J171" s="256">
        <f>ROUND(I171*H171,2)</f>
        <v>0</v>
      </c>
      <c r="K171" s="252" t="s">
        <v>131</v>
      </c>
      <c r="L171" s="257"/>
      <c r="M171" s="258" t="s">
        <v>1</v>
      </c>
      <c r="N171" s="259" t="s">
        <v>41</v>
      </c>
      <c r="O171" s="92"/>
      <c r="P171" s="228">
        <f>O171*H171</f>
        <v>0</v>
      </c>
      <c r="Q171" s="228">
        <v>0.41699999999999998</v>
      </c>
      <c r="R171" s="228">
        <f>Q171*H171</f>
        <v>62.524979999999999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182</v>
      </c>
      <c r="AT171" s="230" t="s">
        <v>210</v>
      </c>
      <c r="AU171" s="230" t="s">
        <v>86</v>
      </c>
      <c r="AY171" s="18" t="s">
        <v>125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132</v>
      </c>
      <c r="BM171" s="230" t="s">
        <v>213</v>
      </c>
    </row>
    <row r="172" s="2" customFormat="1">
      <c r="A172" s="39"/>
      <c r="B172" s="40"/>
      <c r="C172" s="41"/>
      <c r="D172" s="232" t="s">
        <v>134</v>
      </c>
      <c r="E172" s="41"/>
      <c r="F172" s="233" t="s">
        <v>212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86</v>
      </c>
    </row>
    <row r="173" s="13" customFormat="1">
      <c r="A173" s="13"/>
      <c r="B173" s="239"/>
      <c r="C173" s="240"/>
      <c r="D173" s="232" t="s">
        <v>138</v>
      </c>
      <c r="E173" s="241" t="s">
        <v>1</v>
      </c>
      <c r="F173" s="242" t="s">
        <v>214</v>
      </c>
      <c r="G173" s="240"/>
      <c r="H173" s="243">
        <v>149.94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138</v>
      </c>
      <c r="AU173" s="249" t="s">
        <v>86</v>
      </c>
      <c r="AV173" s="13" t="s">
        <v>86</v>
      </c>
      <c r="AW173" s="13" t="s">
        <v>33</v>
      </c>
      <c r="AX173" s="13" t="s">
        <v>84</v>
      </c>
      <c r="AY173" s="249" t="s">
        <v>125</v>
      </c>
    </row>
    <row r="174" s="2" customFormat="1" ht="16.5" customHeight="1">
      <c r="A174" s="39"/>
      <c r="B174" s="40"/>
      <c r="C174" s="219" t="s">
        <v>215</v>
      </c>
      <c r="D174" s="219" t="s">
        <v>127</v>
      </c>
      <c r="E174" s="220" t="s">
        <v>216</v>
      </c>
      <c r="F174" s="221" t="s">
        <v>217</v>
      </c>
      <c r="G174" s="222" t="s">
        <v>130</v>
      </c>
      <c r="H174" s="223">
        <v>81</v>
      </c>
      <c r="I174" s="224"/>
      <c r="J174" s="225">
        <f>ROUND(I174*H174,2)</f>
        <v>0</v>
      </c>
      <c r="K174" s="221" t="s">
        <v>131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0.17452999999999999</v>
      </c>
      <c r="R174" s="228">
        <f>Q174*H174</f>
        <v>14.13693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132</v>
      </c>
      <c r="AT174" s="230" t="s">
        <v>127</v>
      </c>
      <c r="AU174" s="230" t="s">
        <v>86</v>
      </c>
      <c r="AY174" s="18" t="s">
        <v>125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132</v>
      </c>
      <c r="BM174" s="230" t="s">
        <v>218</v>
      </c>
    </row>
    <row r="175" s="2" customFormat="1">
      <c r="A175" s="39"/>
      <c r="B175" s="40"/>
      <c r="C175" s="41"/>
      <c r="D175" s="232" t="s">
        <v>134</v>
      </c>
      <c r="E175" s="41"/>
      <c r="F175" s="233" t="s">
        <v>219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86</v>
      </c>
    </row>
    <row r="176" s="2" customFormat="1">
      <c r="A176" s="39"/>
      <c r="B176" s="40"/>
      <c r="C176" s="41"/>
      <c r="D176" s="237" t="s">
        <v>136</v>
      </c>
      <c r="E176" s="41"/>
      <c r="F176" s="238" t="s">
        <v>220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86</v>
      </c>
    </row>
    <row r="177" s="13" customFormat="1">
      <c r="A177" s="13"/>
      <c r="B177" s="239"/>
      <c r="C177" s="240"/>
      <c r="D177" s="232" t="s">
        <v>138</v>
      </c>
      <c r="E177" s="241" t="s">
        <v>1</v>
      </c>
      <c r="F177" s="242" t="s">
        <v>221</v>
      </c>
      <c r="G177" s="240"/>
      <c r="H177" s="243">
        <v>81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138</v>
      </c>
      <c r="AU177" s="249" t="s">
        <v>86</v>
      </c>
      <c r="AV177" s="13" t="s">
        <v>86</v>
      </c>
      <c r="AW177" s="13" t="s">
        <v>33</v>
      </c>
      <c r="AX177" s="13" t="s">
        <v>84</v>
      </c>
      <c r="AY177" s="249" t="s">
        <v>125</v>
      </c>
    </row>
    <row r="178" s="2" customFormat="1" ht="16.5" customHeight="1">
      <c r="A178" s="39"/>
      <c r="B178" s="40"/>
      <c r="C178" s="219" t="s">
        <v>222</v>
      </c>
      <c r="D178" s="219" t="s">
        <v>127</v>
      </c>
      <c r="E178" s="220" t="s">
        <v>223</v>
      </c>
      <c r="F178" s="221" t="s">
        <v>224</v>
      </c>
      <c r="G178" s="222" t="s">
        <v>130</v>
      </c>
      <c r="H178" s="223">
        <v>17.5</v>
      </c>
      <c r="I178" s="224"/>
      <c r="J178" s="225">
        <f>ROUND(I178*H178,2)</f>
        <v>0</v>
      </c>
      <c r="K178" s="221" t="s">
        <v>131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0.089219999999999994</v>
      </c>
      <c r="R178" s="228">
        <f>Q178*H178</f>
        <v>1.5613499999999998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132</v>
      </c>
      <c r="AT178" s="230" t="s">
        <v>127</v>
      </c>
      <c r="AU178" s="230" t="s">
        <v>86</v>
      </c>
      <c r="AY178" s="18" t="s">
        <v>125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132</v>
      </c>
      <c r="BM178" s="230" t="s">
        <v>225</v>
      </c>
    </row>
    <row r="179" s="2" customFormat="1">
      <c r="A179" s="39"/>
      <c r="B179" s="40"/>
      <c r="C179" s="41"/>
      <c r="D179" s="232" t="s">
        <v>134</v>
      </c>
      <c r="E179" s="41"/>
      <c r="F179" s="233" t="s">
        <v>226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134</v>
      </c>
      <c r="AU179" s="18" t="s">
        <v>86</v>
      </c>
    </row>
    <row r="180" s="2" customFormat="1">
      <c r="A180" s="39"/>
      <c r="B180" s="40"/>
      <c r="C180" s="41"/>
      <c r="D180" s="237" t="s">
        <v>136</v>
      </c>
      <c r="E180" s="41"/>
      <c r="F180" s="238" t="s">
        <v>227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86</v>
      </c>
    </row>
    <row r="181" s="13" customFormat="1">
      <c r="A181" s="13"/>
      <c r="B181" s="239"/>
      <c r="C181" s="240"/>
      <c r="D181" s="232" t="s">
        <v>138</v>
      </c>
      <c r="E181" s="241" t="s">
        <v>1</v>
      </c>
      <c r="F181" s="242" t="s">
        <v>228</v>
      </c>
      <c r="G181" s="240"/>
      <c r="H181" s="243">
        <v>17.5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138</v>
      </c>
      <c r="AU181" s="249" t="s">
        <v>86</v>
      </c>
      <c r="AV181" s="13" t="s">
        <v>86</v>
      </c>
      <c r="AW181" s="13" t="s">
        <v>33</v>
      </c>
      <c r="AX181" s="13" t="s">
        <v>84</v>
      </c>
      <c r="AY181" s="249" t="s">
        <v>125</v>
      </c>
    </row>
    <row r="182" s="2" customFormat="1" ht="16.5" customHeight="1">
      <c r="A182" s="39"/>
      <c r="B182" s="40"/>
      <c r="C182" s="250" t="s">
        <v>229</v>
      </c>
      <c r="D182" s="250" t="s">
        <v>210</v>
      </c>
      <c r="E182" s="251" t="s">
        <v>230</v>
      </c>
      <c r="F182" s="252" t="s">
        <v>231</v>
      </c>
      <c r="G182" s="253" t="s">
        <v>130</v>
      </c>
      <c r="H182" s="254">
        <v>7.6500000000000004</v>
      </c>
      <c r="I182" s="255"/>
      <c r="J182" s="256">
        <f>ROUND(I182*H182,2)</f>
        <v>0</v>
      </c>
      <c r="K182" s="252" t="s">
        <v>131</v>
      </c>
      <c r="L182" s="257"/>
      <c r="M182" s="258" t="s">
        <v>1</v>
      </c>
      <c r="N182" s="259" t="s">
        <v>41</v>
      </c>
      <c r="O182" s="92"/>
      <c r="P182" s="228">
        <f>O182*H182</f>
        <v>0</v>
      </c>
      <c r="Q182" s="228">
        <v>0.13200000000000001</v>
      </c>
      <c r="R182" s="228">
        <f>Q182*H182</f>
        <v>1.0098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182</v>
      </c>
      <c r="AT182" s="230" t="s">
        <v>210</v>
      </c>
      <c r="AU182" s="230" t="s">
        <v>86</v>
      </c>
      <c r="AY182" s="18" t="s">
        <v>125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132</v>
      </c>
      <c r="BM182" s="230" t="s">
        <v>232</v>
      </c>
    </row>
    <row r="183" s="2" customFormat="1">
      <c r="A183" s="39"/>
      <c r="B183" s="40"/>
      <c r="C183" s="41"/>
      <c r="D183" s="232" t="s">
        <v>134</v>
      </c>
      <c r="E183" s="41"/>
      <c r="F183" s="233" t="s">
        <v>231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134</v>
      </c>
      <c r="AU183" s="18" t="s">
        <v>86</v>
      </c>
    </row>
    <row r="184" s="13" customFormat="1">
      <c r="A184" s="13"/>
      <c r="B184" s="239"/>
      <c r="C184" s="240"/>
      <c r="D184" s="232" t="s">
        <v>138</v>
      </c>
      <c r="E184" s="241" t="s">
        <v>1</v>
      </c>
      <c r="F184" s="242" t="s">
        <v>233</v>
      </c>
      <c r="G184" s="240"/>
      <c r="H184" s="243">
        <v>7.6500000000000004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138</v>
      </c>
      <c r="AU184" s="249" t="s">
        <v>86</v>
      </c>
      <c r="AV184" s="13" t="s">
        <v>86</v>
      </c>
      <c r="AW184" s="13" t="s">
        <v>33</v>
      </c>
      <c r="AX184" s="13" t="s">
        <v>84</v>
      </c>
      <c r="AY184" s="249" t="s">
        <v>125</v>
      </c>
    </row>
    <row r="185" s="2" customFormat="1" ht="16.5" customHeight="1">
      <c r="A185" s="39"/>
      <c r="B185" s="40"/>
      <c r="C185" s="250" t="s">
        <v>234</v>
      </c>
      <c r="D185" s="250" t="s">
        <v>210</v>
      </c>
      <c r="E185" s="251" t="s">
        <v>235</v>
      </c>
      <c r="F185" s="252" t="s">
        <v>236</v>
      </c>
      <c r="G185" s="253" t="s">
        <v>130</v>
      </c>
      <c r="H185" s="254">
        <v>3.5699999999999998</v>
      </c>
      <c r="I185" s="255"/>
      <c r="J185" s="256">
        <f>ROUND(I185*H185,2)</f>
        <v>0</v>
      </c>
      <c r="K185" s="252" t="s">
        <v>131</v>
      </c>
      <c r="L185" s="257"/>
      <c r="M185" s="258" t="s">
        <v>1</v>
      </c>
      <c r="N185" s="259" t="s">
        <v>41</v>
      </c>
      <c r="O185" s="92"/>
      <c r="P185" s="228">
        <f>O185*H185</f>
        <v>0</v>
      </c>
      <c r="Q185" s="228">
        <v>0.13200000000000001</v>
      </c>
      <c r="R185" s="228">
        <f>Q185*H185</f>
        <v>0.47123999999999999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182</v>
      </c>
      <c r="AT185" s="230" t="s">
        <v>210</v>
      </c>
      <c r="AU185" s="230" t="s">
        <v>86</v>
      </c>
      <c r="AY185" s="18" t="s">
        <v>125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132</v>
      </c>
      <c r="BM185" s="230" t="s">
        <v>237</v>
      </c>
    </row>
    <row r="186" s="2" customFormat="1">
      <c r="A186" s="39"/>
      <c r="B186" s="40"/>
      <c r="C186" s="41"/>
      <c r="D186" s="232" t="s">
        <v>134</v>
      </c>
      <c r="E186" s="41"/>
      <c r="F186" s="233" t="s">
        <v>236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86</v>
      </c>
    </row>
    <row r="187" s="13" customFormat="1">
      <c r="A187" s="13"/>
      <c r="B187" s="239"/>
      <c r="C187" s="240"/>
      <c r="D187" s="232" t="s">
        <v>138</v>
      </c>
      <c r="E187" s="241" t="s">
        <v>1</v>
      </c>
      <c r="F187" s="242" t="s">
        <v>238</v>
      </c>
      <c r="G187" s="240"/>
      <c r="H187" s="243">
        <v>3.5699999999999998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138</v>
      </c>
      <c r="AU187" s="249" t="s">
        <v>86</v>
      </c>
      <c r="AV187" s="13" t="s">
        <v>86</v>
      </c>
      <c r="AW187" s="13" t="s">
        <v>33</v>
      </c>
      <c r="AX187" s="13" t="s">
        <v>84</v>
      </c>
      <c r="AY187" s="249" t="s">
        <v>125</v>
      </c>
    </row>
    <row r="188" s="2" customFormat="1" ht="16.5" customHeight="1">
      <c r="A188" s="39"/>
      <c r="B188" s="40"/>
      <c r="C188" s="250" t="s">
        <v>239</v>
      </c>
      <c r="D188" s="250" t="s">
        <v>210</v>
      </c>
      <c r="E188" s="251" t="s">
        <v>240</v>
      </c>
      <c r="F188" s="252" t="s">
        <v>241</v>
      </c>
      <c r="G188" s="253" t="s">
        <v>130</v>
      </c>
      <c r="H188" s="254">
        <v>6.6299999999999999</v>
      </c>
      <c r="I188" s="255"/>
      <c r="J188" s="256">
        <f>ROUND(I188*H188,2)</f>
        <v>0</v>
      </c>
      <c r="K188" s="252" t="s">
        <v>131</v>
      </c>
      <c r="L188" s="257"/>
      <c r="M188" s="258" t="s">
        <v>1</v>
      </c>
      <c r="N188" s="259" t="s">
        <v>41</v>
      </c>
      <c r="O188" s="92"/>
      <c r="P188" s="228">
        <f>O188*H188</f>
        <v>0</v>
      </c>
      <c r="Q188" s="228">
        <v>0.13100000000000001</v>
      </c>
      <c r="R188" s="228">
        <f>Q188*H188</f>
        <v>0.86853000000000002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182</v>
      </c>
      <c r="AT188" s="230" t="s">
        <v>210</v>
      </c>
      <c r="AU188" s="230" t="s">
        <v>86</v>
      </c>
      <c r="AY188" s="18" t="s">
        <v>125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132</v>
      </c>
      <c r="BM188" s="230" t="s">
        <v>242</v>
      </c>
    </row>
    <row r="189" s="2" customFormat="1">
      <c r="A189" s="39"/>
      <c r="B189" s="40"/>
      <c r="C189" s="41"/>
      <c r="D189" s="232" t="s">
        <v>134</v>
      </c>
      <c r="E189" s="41"/>
      <c r="F189" s="233" t="s">
        <v>241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134</v>
      </c>
      <c r="AU189" s="18" t="s">
        <v>86</v>
      </c>
    </row>
    <row r="190" s="13" customFormat="1">
      <c r="A190" s="13"/>
      <c r="B190" s="239"/>
      <c r="C190" s="240"/>
      <c r="D190" s="232" t="s">
        <v>138</v>
      </c>
      <c r="E190" s="241" t="s">
        <v>1</v>
      </c>
      <c r="F190" s="242" t="s">
        <v>243</v>
      </c>
      <c r="G190" s="240"/>
      <c r="H190" s="243">
        <v>6.6299999999999999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138</v>
      </c>
      <c r="AU190" s="249" t="s">
        <v>86</v>
      </c>
      <c r="AV190" s="13" t="s">
        <v>86</v>
      </c>
      <c r="AW190" s="13" t="s">
        <v>33</v>
      </c>
      <c r="AX190" s="13" t="s">
        <v>84</v>
      </c>
      <c r="AY190" s="249" t="s">
        <v>125</v>
      </c>
    </row>
    <row r="191" s="12" customFormat="1" ht="22.8" customHeight="1">
      <c r="A191" s="12"/>
      <c r="B191" s="203"/>
      <c r="C191" s="204"/>
      <c r="D191" s="205" t="s">
        <v>75</v>
      </c>
      <c r="E191" s="217" t="s">
        <v>182</v>
      </c>
      <c r="F191" s="217" t="s">
        <v>244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SUM(P192:P202)</f>
        <v>0</v>
      </c>
      <c r="Q191" s="211"/>
      <c r="R191" s="212">
        <f>SUM(R192:R202)</f>
        <v>0.32534000000000002</v>
      </c>
      <c r="S191" s="211"/>
      <c r="T191" s="213">
        <f>SUM(T192:T202)</f>
        <v>0.10000000000000001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84</v>
      </c>
      <c r="AT191" s="215" t="s">
        <v>75</v>
      </c>
      <c r="AU191" s="215" t="s">
        <v>84</v>
      </c>
      <c r="AY191" s="214" t="s">
        <v>125</v>
      </c>
      <c r="BK191" s="216">
        <f>SUM(BK192:BK202)</f>
        <v>0</v>
      </c>
    </row>
    <row r="192" s="2" customFormat="1" ht="16.5" customHeight="1">
      <c r="A192" s="39"/>
      <c r="B192" s="40"/>
      <c r="C192" s="219" t="s">
        <v>245</v>
      </c>
      <c r="D192" s="219" t="s">
        <v>127</v>
      </c>
      <c r="E192" s="220" t="s">
        <v>246</v>
      </c>
      <c r="F192" s="221" t="s">
        <v>247</v>
      </c>
      <c r="G192" s="222" t="s">
        <v>248</v>
      </c>
      <c r="H192" s="223">
        <v>1</v>
      </c>
      <c r="I192" s="224"/>
      <c r="J192" s="225">
        <f>ROUND(I192*H192,2)</f>
        <v>0</v>
      </c>
      <c r="K192" s="221" t="s">
        <v>131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0.10000000000000001</v>
      </c>
      <c r="T192" s="229">
        <f>S192*H192</f>
        <v>0.10000000000000001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132</v>
      </c>
      <c r="AT192" s="230" t="s">
        <v>127</v>
      </c>
      <c r="AU192" s="230" t="s">
        <v>86</v>
      </c>
      <c r="AY192" s="18" t="s">
        <v>125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132</v>
      </c>
      <c r="BM192" s="230" t="s">
        <v>249</v>
      </c>
    </row>
    <row r="193" s="2" customFormat="1">
      <c r="A193" s="39"/>
      <c r="B193" s="40"/>
      <c r="C193" s="41"/>
      <c r="D193" s="232" t="s">
        <v>134</v>
      </c>
      <c r="E193" s="41"/>
      <c r="F193" s="233" t="s">
        <v>250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134</v>
      </c>
      <c r="AU193" s="18" t="s">
        <v>86</v>
      </c>
    </row>
    <row r="194" s="2" customFormat="1">
      <c r="A194" s="39"/>
      <c r="B194" s="40"/>
      <c r="C194" s="41"/>
      <c r="D194" s="237" t="s">
        <v>136</v>
      </c>
      <c r="E194" s="41"/>
      <c r="F194" s="238" t="s">
        <v>251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136</v>
      </c>
      <c r="AU194" s="18" t="s">
        <v>86</v>
      </c>
    </row>
    <row r="195" s="13" customFormat="1">
      <c r="A195" s="13"/>
      <c r="B195" s="239"/>
      <c r="C195" s="240"/>
      <c r="D195" s="232" t="s">
        <v>138</v>
      </c>
      <c r="E195" s="241" t="s">
        <v>1</v>
      </c>
      <c r="F195" s="242" t="s">
        <v>252</v>
      </c>
      <c r="G195" s="240"/>
      <c r="H195" s="243">
        <v>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138</v>
      </c>
      <c r="AU195" s="249" t="s">
        <v>86</v>
      </c>
      <c r="AV195" s="13" t="s">
        <v>86</v>
      </c>
      <c r="AW195" s="13" t="s">
        <v>33</v>
      </c>
      <c r="AX195" s="13" t="s">
        <v>84</v>
      </c>
      <c r="AY195" s="249" t="s">
        <v>125</v>
      </c>
    </row>
    <row r="196" s="2" customFormat="1" ht="16.5" customHeight="1">
      <c r="A196" s="39"/>
      <c r="B196" s="40"/>
      <c r="C196" s="219" t="s">
        <v>253</v>
      </c>
      <c r="D196" s="219" t="s">
        <v>127</v>
      </c>
      <c r="E196" s="220" t="s">
        <v>254</v>
      </c>
      <c r="F196" s="221" t="s">
        <v>255</v>
      </c>
      <c r="G196" s="222" t="s">
        <v>248</v>
      </c>
      <c r="H196" s="223">
        <v>1</v>
      </c>
      <c r="I196" s="224"/>
      <c r="J196" s="225">
        <f>ROUND(I196*H196,2)</f>
        <v>0</v>
      </c>
      <c r="K196" s="221" t="s">
        <v>131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0.21734000000000001</v>
      </c>
      <c r="R196" s="228">
        <f>Q196*H196</f>
        <v>0.21734000000000001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132</v>
      </c>
      <c r="AT196" s="230" t="s">
        <v>127</v>
      </c>
      <c r="AU196" s="230" t="s">
        <v>86</v>
      </c>
      <c r="AY196" s="18" t="s">
        <v>125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132</v>
      </c>
      <c r="BM196" s="230" t="s">
        <v>256</v>
      </c>
    </row>
    <row r="197" s="2" customFormat="1">
      <c r="A197" s="39"/>
      <c r="B197" s="40"/>
      <c r="C197" s="41"/>
      <c r="D197" s="232" t="s">
        <v>134</v>
      </c>
      <c r="E197" s="41"/>
      <c r="F197" s="233" t="s">
        <v>255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134</v>
      </c>
      <c r="AU197" s="18" t="s">
        <v>86</v>
      </c>
    </row>
    <row r="198" s="2" customFormat="1">
      <c r="A198" s="39"/>
      <c r="B198" s="40"/>
      <c r="C198" s="41"/>
      <c r="D198" s="237" t="s">
        <v>136</v>
      </c>
      <c r="E198" s="41"/>
      <c r="F198" s="238" t="s">
        <v>257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136</v>
      </c>
      <c r="AU198" s="18" t="s">
        <v>86</v>
      </c>
    </row>
    <row r="199" s="13" customFormat="1">
      <c r="A199" s="13"/>
      <c r="B199" s="239"/>
      <c r="C199" s="240"/>
      <c r="D199" s="232" t="s">
        <v>138</v>
      </c>
      <c r="E199" s="241" t="s">
        <v>1</v>
      </c>
      <c r="F199" s="242" t="s">
        <v>258</v>
      </c>
      <c r="G199" s="240"/>
      <c r="H199" s="243">
        <v>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138</v>
      </c>
      <c r="AU199" s="249" t="s">
        <v>86</v>
      </c>
      <c r="AV199" s="13" t="s">
        <v>86</v>
      </c>
      <c r="AW199" s="13" t="s">
        <v>33</v>
      </c>
      <c r="AX199" s="13" t="s">
        <v>84</v>
      </c>
      <c r="AY199" s="249" t="s">
        <v>125</v>
      </c>
    </row>
    <row r="200" s="2" customFormat="1" ht="16.5" customHeight="1">
      <c r="A200" s="39"/>
      <c r="B200" s="40"/>
      <c r="C200" s="250" t="s">
        <v>259</v>
      </c>
      <c r="D200" s="250" t="s">
        <v>210</v>
      </c>
      <c r="E200" s="251" t="s">
        <v>260</v>
      </c>
      <c r="F200" s="252" t="s">
        <v>261</v>
      </c>
      <c r="G200" s="253" t="s">
        <v>248</v>
      </c>
      <c r="H200" s="254">
        <v>1</v>
      </c>
      <c r="I200" s="255"/>
      <c r="J200" s="256">
        <f>ROUND(I200*H200,2)</f>
        <v>0</v>
      </c>
      <c r="K200" s="252" t="s">
        <v>131</v>
      </c>
      <c r="L200" s="257"/>
      <c r="M200" s="258" t="s">
        <v>1</v>
      </c>
      <c r="N200" s="259" t="s">
        <v>41</v>
      </c>
      <c r="O200" s="92"/>
      <c r="P200" s="228">
        <f>O200*H200</f>
        <v>0</v>
      </c>
      <c r="Q200" s="228">
        <v>0.108</v>
      </c>
      <c r="R200" s="228">
        <f>Q200*H200</f>
        <v>0.108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182</v>
      </c>
      <c r="AT200" s="230" t="s">
        <v>210</v>
      </c>
      <c r="AU200" s="230" t="s">
        <v>86</v>
      </c>
      <c r="AY200" s="18" t="s">
        <v>125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132</v>
      </c>
      <c r="BM200" s="230" t="s">
        <v>262</v>
      </c>
    </row>
    <row r="201" s="2" customFormat="1">
      <c r="A201" s="39"/>
      <c r="B201" s="40"/>
      <c r="C201" s="41"/>
      <c r="D201" s="232" t="s">
        <v>134</v>
      </c>
      <c r="E201" s="41"/>
      <c r="F201" s="233" t="s">
        <v>261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86</v>
      </c>
    </row>
    <row r="202" s="13" customFormat="1">
      <c r="A202" s="13"/>
      <c r="B202" s="239"/>
      <c r="C202" s="240"/>
      <c r="D202" s="232" t="s">
        <v>138</v>
      </c>
      <c r="E202" s="241" t="s">
        <v>1</v>
      </c>
      <c r="F202" s="242" t="s">
        <v>263</v>
      </c>
      <c r="G202" s="240"/>
      <c r="H202" s="243">
        <v>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138</v>
      </c>
      <c r="AU202" s="249" t="s">
        <v>86</v>
      </c>
      <c r="AV202" s="13" t="s">
        <v>86</v>
      </c>
      <c r="AW202" s="13" t="s">
        <v>33</v>
      </c>
      <c r="AX202" s="13" t="s">
        <v>84</v>
      </c>
      <c r="AY202" s="249" t="s">
        <v>125</v>
      </c>
    </row>
    <row r="203" s="12" customFormat="1" ht="22.8" customHeight="1">
      <c r="A203" s="12"/>
      <c r="B203" s="203"/>
      <c r="C203" s="204"/>
      <c r="D203" s="205" t="s">
        <v>75</v>
      </c>
      <c r="E203" s="217" t="s">
        <v>189</v>
      </c>
      <c r="F203" s="217" t="s">
        <v>264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SUM(P204:P263)</f>
        <v>0</v>
      </c>
      <c r="Q203" s="211"/>
      <c r="R203" s="212">
        <f>SUM(R204:R263)</f>
        <v>15.532026</v>
      </c>
      <c r="S203" s="211"/>
      <c r="T203" s="213">
        <f>SUM(T204:T263)</f>
        <v>0.082000000000000003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84</v>
      </c>
      <c r="AT203" s="215" t="s">
        <v>75</v>
      </c>
      <c r="AU203" s="215" t="s">
        <v>84</v>
      </c>
      <c r="AY203" s="214" t="s">
        <v>125</v>
      </c>
      <c r="BK203" s="216">
        <f>SUM(BK204:BK263)</f>
        <v>0</v>
      </c>
    </row>
    <row r="204" s="2" customFormat="1" ht="16.5" customHeight="1">
      <c r="A204" s="39"/>
      <c r="B204" s="40"/>
      <c r="C204" s="219" t="s">
        <v>7</v>
      </c>
      <c r="D204" s="219" t="s">
        <v>127</v>
      </c>
      <c r="E204" s="220" t="s">
        <v>265</v>
      </c>
      <c r="F204" s="221" t="s">
        <v>266</v>
      </c>
      <c r="G204" s="222" t="s">
        <v>248</v>
      </c>
      <c r="H204" s="223">
        <v>1</v>
      </c>
      <c r="I204" s="224"/>
      <c r="J204" s="225">
        <f>ROUND(I204*H204,2)</f>
        <v>0</v>
      </c>
      <c r="K204" s="221" t="s">
        <v>131</v>
      </c>
      <c r="L204" s="45"/>
      <c r="M204" s="226" t="s">
        <v>1</v>
      </c>
      <c r="N204" s="227" t="s">
        <v>41</v>
      </c>
      <c r="O204" s="92"/>
      <c r="P204" s="228">
        <f>O204*H204</f>
        <v>0</v>
      </c>
      <c r="Q204" s="228">
        <v>0.11241</v>
      </c>
      <c r="R204" s="228">
        <f>Q204*H204</f>
        <v>0.11241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132</v>
      </c>
      <c r="AT204" s="230" t="s">
        <v>127</v>
      </c>
      <c r="AU204" s="230" t="s">
        <v>86</v>
      </c>
      <c r="AY204" s="18" t="s">
        <v>125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132</v>
      </c>
      <c r="BM204" s="230" t="s">
        <v>267</v>
      </c>
    </row>
    <row r="205" s="2" customFormat="1">
      <c r="A205" s="39"/>
      <c r="B205" s="40"/>
      <c r="C205" s="41"/>
      <c r="D205" s="232" t="s">
        <v>134</v>
      </c>
      <c r="E205" s="41"/>
      <c r="F205" s="233" t="s">
        <v>268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134</v>
      </c>
      <c r="AU205" s="18" t="s">
        <v>86</v>
      </c>
    </row>
    <row r="206" s="2" customFormat="1">
      <c r="A206" s="39"/>
      <c r="B206" s="40"/>
      <c r="C206" s="41"/>
      <c r="D206" s="237" t="s">
        <v>136</v>
      </c>
      <c r="E206" s="41"/>
      <c r="F206" s="238" t="s">
        <v>269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136</v>
      </c>
      <c r="AU206" s="18" t="s">
        <v>86</v>
      </c>
    </row>
    <row r="207" s="13" customFormat="1">
      <c r="A207" s="13"/>
      <c r="B207" s="239"/>
      <c r="C207" s="240"/>
      <c r="D207" s="232" t="s">
        <v>138</v>
      </c>
      <c r="E207" s="241" t="s">
        <v>1</v>
      </c>
      <c r="F207" s="242" t="s">
        <v>270</v>
      </c>
      <c r="G207" s="240"/>
      <c r="H207" s="243">
        <v>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138</v>
      </c>
      <c r="AU207" s="249" t="s">
        <v>86</v>
      </c>
      <c r="AV207" s="13" t="s">
        <v>86</v>
      </c>
      <c r="AW207" s="13" t="s">
        <v>33</v>
      </c>
      <c r="AX207" s="13" t="s">
        <v>84</v>
      </c>
      <c r="AY207" s="249" t="s">
        <v>125</v>
      </c>
    </row>
    <row r="208" s="2" customFormat="1" ht="16.5" customHeight="1">
      <c r="A208" s="39"/>
      <c r="B208" s="40"/>
      <c r="C208" s="219" t="s">
        <v>271</v>
      </c>
      <c r="D208" s="219" t="s">
        <v>127</v>
      </c>
      <c r="E208" s="220" t="s">
        <v>272</v>
      </c>
      <c r="F208" s="221" t="s">
        <v>273</v>
      </c>
      <c r="G208" s="222" t="s">
        <v>130</v>
      </c>
      <c r="H208" s="223">
        <v>2.6000000000000001</v>
      </c>
      <c r="I208" s="224"/>
      <c r="J208" s="225">
        <f>ROUND(I208*H208,2)</f>
        <v>0</v>
      </c>
      <c r="K208" s="221" t="s">
        <v>131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0.0014499999999999999</v>
      </c>
      <c r="R208" s="228">
        <f>Q208*H208</f>
        <v>0.0037699999999999999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132</v>
      </c>
      <c r="AT208" s="230" t="s">
        <v>127</v>
      </c>
      <c r="AU208" s="230" t="s">
        <v>86</v>
      </c>
      <c r="AY208" s="18" t="s">
        <v>125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132</v>
      </c>
      <c r="BM208" s="230" t="s">
        <v>274</v>
      </c>
    </row>
    <row r="209" s="2" customFormat="1">
      <c r="A209" s="39"/>
      <c r="B209" s="40"/>
      <c r="C209" s="41"/>
      <c r="D209" s="232" t="s">
        <v>134</v>
      </c>
      <c r="E209" s="41"/>
      <c r="F209" s="233" t="s">
        <v>275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134</v>
      </c>
      <c r="AU209" s="18" t="s">
        <v>86</v>
      </c>
    </row>
    <row r="210" s="2" customFormat="1">
      <c r="A210" s="39"/>
      <c r="B210" s="40"/>
      <c r="C210" s="41"/>
      <c r="D210" s="237" t="s">
        <v>136</v>
      </c>
      <c r="E210" s="41"/>
      <c r="F210" s="238" t="s">
        <v>276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136</v>
      </c>
      <c r="AU210" s="18" t="s">
        <v>86</v>
      </c>
    </row>
    <row r="211" s="13" customFormat="1">
      <c r="A211" s="13"/>
      <c r="B211" s="239"/>
      <c r="C211" s="240"/>
      <c r="D211" s="232" t="s">
        <v>138</v>
      </c>
      <c r="E211" s="241" t="s">
        <v>1</v>
      </c>
      <c r="F211" s="242" t="s">
        <v>277</v>
      </c>
      <c r="G211" s="240"/>
      <c r="H211" s="243">
        <v>1.2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138</v>
      </c>
      <c r="AU211" s="249" t="s">
        <v>86</v>
      </c>
      <c r="AV211" s="13" t="s">
        <v>86</v>
      </c>
      <c r="AW211" s="13" t="s">
        <v>33</v>
      </c>
      <c r="AX211" s="13" t="s">
        <v>76</v>
      </c>
      <c r="AY211" s="249" t="s">
        <v>125</v>
      </c>
    </row>
    <row r="212" s="13" customFormat="1">
      <c r="A212" s="13"/>
      <c r="B212" s="239"/>
      <c r="C212" s="240"/>
      <c r="D212" s="232" t="s">
        <v>138</v>
      </c>
      <c r="E212" s="241" t="s">
        <v>1</v>
      </c>
      <c r="F212" s="242" t="s">
        <v>278</v>
      </c>
      <c r="G212" s="240"/>
      <c r="H212" s="243">
        <v>1.3999999999999999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138</v>
      </c>
      <c r="AU212" s="249" t="s">
        <v>86</v>
      </c>
      <c r="AV212" s="13" t="s">
        <v>86</v>
      </c>
      <c r="AW212" s="13" t="s">
        <v>33</v>
      </c>
      <c r="AX212" s="13" t="s">
        <v>76</v>
      </c>
      <c r="AY212" s="249" t="s">
        <v>125</v>
      </c>
    </row>
    <row r="213" s="14" customFormat="1">
      <c r="A213" s="14"/>
      <c r="B213" s="260"/>
      <c r="C213" s="261"/>
      <c r="D213" s="232" t="s">
        <v>138</v>
      </c>
      <c r="E213" s="262" t="s">
        <v>1</v>
      </c>
      <c r="F213" s="263" t="s">
        <v>279</v>
      </c>
      <c r="G213" s="261"/>
      <c r="H213" s="264">
        <v>2.5999999999999996</v>
      </c>
      <c r="I213" s="265"/>
      <c r="J213" s="261"/>
      <c r="K213" s="261"/>
      <c r="L213" s="266"/>
      <c r="M213" s="267"/>
      <c r="N213" s="268"/>
      <c r="O213" s="268"/>
      <c r="P213" s="268"/>
      <c r="Q213" s="268"/>
      <c r="R213" s="268"/>
      <c r="S213" s="268"/>
      <c r="T213" s="26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0" t="s">
        <v>138</v>
      </c>
      <c r="AU213" s="270" t="s">
        <v>86</v>
      </c>
      <c r="AV213" s="14" t="s">
        <v>132</v>
      </c>
      <c r="AW213" s="14" t="s">
        <v>33</v>
      </c>
      <c r="AX213" s="14" t="s">
        <v>84</v>
      </c>
      <c r="AY213" s="270" t="s">
        <v>125</v>
      </c>
    </row>
    <row r="214" s="2" customFormat="1" ht="16.5" customHeight="1">
      <c r="A214" s="39"/>
      <c r="B214" s="40"/>
      <c r="C214" s="219" t="s">
        <v>280</v>
      </c>
      <c r="D214" s="219" t="s">
        <v>127</v>
      </c>
      <c r="E214" s="220" t="s">
        <v>281</v>
      </c>
      <c r="F214" s="221" t="s">
        <v>282</v>
      </c>
      <c r="G214" s="222" t="s">
        <v>162</v>
      </c>
      <c r="H214" s="223">
        <v>85</v>
      </c>
      <c r="I214" s="224"/>
      <c r="J214" s="225">
        <f>ROUND(I214*H214,2)</f>
        <v>0</v>
      </c>
      <c r="K214" s="221" t="s">
        <v>131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0.00033</v>
      </c>
      <c r="R214" s="228">
        <f>Q214*H214</f>
        <v>0.028049999999999999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132</v>
      </c>
      <c r="AT214" s="230" t="s">
        <v>127</v>
      </c>
      <c r="AU214" s="230" t="s">
        <v>86</v>
      </c>
      <c r="AY214" s="18" t="s">
        <v>125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132</v>
      </c>
      <c r="BM214" s="230" t="s">
        <v>283</v>
      </c>
    </row>
    <row r="215" s="2" customFormat="1">
      <c r="A215" s="39"/>
      <c r="B215" s="40"/>
      <c r="C215" s="41"/>
      <c r="D215" s="232" t="s">
        <v>134</v>
      </c>
      <c r="E215" s="41"/>
      <c r="F215" s="233" t="s">
        <v>284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134</v>
      </c>
      <c r="AU215" s="18" t="s">
        <v>86</v>
      </c>
    </row>
    <row r="216" s="2" customFormat="1">
      <c r="A216" s="39"/>
      <c r="B216" s="40"/>
      <c r="C216" s="41"/>
      <c r="D216" s="237" t="s">
        <v>136</v>
      </c>
      <c r="E216" s="41"/>
      <c r="F216" s="238" t="s">
        <v>285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136</v>
      </c>
      <c r="AU216" s="18" t="s">
        <v>86</v>
      </c>
    </row>
    <row r="217" s="13" customFormat="1">
      <c r="A217" s="13"/>
      <c r="B217" s="239"/>
      <c r="C217" s="240"/>
      <c r="D217" s="232" t="s">
        <v>138</v>
      </c>
      <c r="E217" s="241" t="s">
        <v>1</v>
      </c>
      <c r="F217" s="242" t="s">
        <v>286</v>
      </c>
      <c r="G217" s="240"/>
      <c r="H217" s="243">
        <v>85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138</v>
      </c>
      <c r="AU217" s="249" t="s">
        <v>86</v>
      </c>
      <c r="AV217" s="13" t="s">
        <v>86</v>
      </c>
      <c r="AW217" s="13" t="s">
        <v>33</v>
      </c>
      <c r="AX217" s="13" t="s">
        <v>84</v>
      </c>
      <c r="AY217" s="249" t="s">
        <v>125</v>
      </c>
    </row>
    <row r="218" s="2" customFormat="1" ht="16.5" customHeight="1">
      <c r="A218" s="39"/>
      <c r="B218" s="40"/>
      <c r="C218" s="219" t="s">
        <v>287</v>
      </c>
      <c r="D218" s="219" t="s">
        <v>127</v>
      </c>
      <c r="E218" s="220" t="s">
        <v>288</v>
      </c>
      <c r="F218" s="221" t="s">
        <v>289</v>
      </c>
      <c r="G218" s="222" t="s">
        <v>162</v>
      </c>
      <c r="H218" s="223">
        <v>60</v>
      </c>
      <c r="I218" s="224"/>
      <c r="J218" s="225">
        <f>ROUND(I218*H218,2)</f>
        <v>0</v>
      </c>
      <c r="K218" s="221" t="s">
        <v>131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0.00033</v>
      </c>
      <c r="R218" s="228">
        <f>Q218*H218</f>
        <v>0.019799999999999998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132</v>
      </c>
      <c r="AT218" s="230" t="s">
        <v>127</v>
      </c>
      <c r="AU218" s="230" t="s">
        <v>86</v>
      </c>
      <c r="AY218" s="18" t="s">
        <v>125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132</v>
      </c>
      <c r="BM218" s="230" t="s">
        <v>290</v>
      </c>
    </row>
    <row r="219" s="2" customFormat="1">
      <c r="A219" s="39"/>
      <c r="B219" s="40"/>
      <c r="C219" s="41"/>
      <c r="D219" s="232" t="s">
        <v>134</v>
      </c>
      <c r="E219" s="41"/>
      <c r="F219" s="233" t="s">
        <v>291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134</v>
      </c>
      <c r="AU219" s="18" t="s">
        <v>86</v>
      </c>
    </row>
    <row r="220" s="2" customFormat="1">
      <c r="A220" s="39"/>
      <c r="B220" s="40"/>
      <c r="C220" s="41"/>
      <c r="D220" s="237" t="s">
        <v>136</v>
      </c>
      <c r="E220" s="41"/>
      <c r="F220" s="238" t="s">
        <v>292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86</v>
      </c>
    </row>
    <row r="221" s="13" customFormat="1">
      <c r="A221" s="13"/>
      <c r="B221" s="239"/>
      <c r="C221" s="240"/>
      <c r="D221" s="232" t="s">
        <v>138</v>
      </c>
      <c r="E221" s="241" t="s">
        <v>1</v>
      </c>
      <c r="F221" s="242" t="s">
        <v>293</v>
      </c>
      <c r="G221" s="240"/>
      <c r="H221" s="243">
        <v>60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138</v>
      </c>
      <c r="AU221" s="249" t="s">
        <v>86</v>
      </c>
      <c r="AV221" s="13" t="s">
        <v>86</v>
      </c>
      <c r="AW221" s="13" t="s">
        <v>33</v>
      </c>
      <c r="AX221" s="13" t="s">
        <v>84</v>
      </c>
      <c r="AY221" s="249" t="s">
        <v>125</v>
      </c>
    </row>
    <row r="222" s="2" customFormat="1" ht="16.5" customHeight="1">
      <c r="A222" s="39"/>
      <c r="B222" s="40"/>
      <c r="C222" s="219" t="s">
        <v>294</v>
      </c>
      <c r="D222" s="219" t="s">
        <v>127</v>
      </c>
      <c r="E222" s="220" t="s">
        <v>295</v>
      </c>
      <c r="F222" s="221" t="s">
        <v>296</v>
      </c>
      <c r="G222" s="222" t="s">
        <v>162</v>
      </c>
      <c r="H222" s="223">
        <v>52</v>
      </c>
      <c r="I222" s="224"/>
      <c r="J222" s="225">
        <f>ROUND(I222*H222,2)</f>
        <v>0</v>
      </c>
      <c r="K222" s="221" t="s">
        <v>131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0.00064999999999999997</v>
      </c>
      <c r="R222" s="228">
        <f>Q222*H222</f>
        <v>0.033799999999999997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132</v>
      </c>
      <c r="AT222" s="230" t="s">
        <v>127</v>
      </c>
      <c r="AU222" s="230" t="s">
        <v>86</v>
      </c>
      <c r="AY222" s="18" t="s">
        <v>125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132</v>
      </c>
      <c r="BM222" s="230" t="s">
        <v>297</v>
      </c>
    </row>
    <row r="223" s="2" customFormat="1">
      <c r="A223" s="39"/>
      <c r="B223" s="40"/>
      <c r="C223" s="41"/>
      <c r="D223" s="232" t="s">
        <v>134</v>
      </c>
      <c r="E223" s="41"/>
      <c r="F223" s="233" t="s">
        <v>298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134</v>
      </c>
      <c r="AU223" s="18" t="s">
        <v>86</v>
      </c>
    </row>
    <row r="224" s="2" customFormat="1">
      <c r="A224" s="39"/>
      <c r="B224" s="40"/>
      <c r="C224" s="41"/>
      <c r="D224" s="237" t="s">
        <v>136</v>
      </c>
      <c r="E224" s="41"/>
      <c r="F224" s="238" t="s">
        <v>299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136</v>
      </c>
      <c r="AU224" s="18" t="s">
        <v>86</v>
      </c>
    </row>
    <row r="225" s="13" customFormat="1">
      <c r="A225" s="13"/>
      <c r="B225" s="239"/>
      <c r="C225" s="240"/>
      <c r="D225" s="232" t="s">
        <v>138</v>
      </c>
      <c r="E225" s="241" t="s">
        <v>1</v>
      </c>
      <c r="F225" s="242" t="s">
        <v>300</v>
      </c>
      <c r="G225" s="240"/>
      <c r="H225" s="243">
        <v>52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138</v>
      </c>
      <c r="AU225" s="249" t="s">
        <v>86</v>
      </c>
      <c r="AV225" s="13" t="s">
        <v>86</v>
      </c>
      <c r="AW225" s="13" t="s">
        <v>33</v>
      </c>
      <c r="AX225" s="13" t="s">
        <v>84</v>
      </c>
      <c r="AY225" s="249" t="s">
        <v>125</v>
      </c>
    </row>
    <row r="226" s="2" customFormat="1" ht="16.5" customHeight="1">
      <c r="A226" s="39"/>
      <c r="B226" s="40"/>
      <c r="C226" s="219" t="s">
        <v>301</v>
      </c>
      <c r="D226" s="219" t="s">
        <v>127</v>
      </c>
      <c r="E226" s="220" t="s">
        <v>302</v>
      </c>
      <c r="F226" s="221" t="s">
        <v>303</v>
      </c>
      <c r="G226" s="222" t="s">
        <v>162</v>
      </c>
      <c r="H226" s="223">
        <v>95</v>
      </c>
      <c r="I226" s="224"/>
      <c r="J226" s="225">
        <f>ROUND(I226*H226,2)</f>
        <v>0</v>
      </c>
      <c r="K226" s="221" t="s">
        <v>131</v>
      </c>
      <c r="L226" s="45"/>
      <c r="M226" s="226" t="s">
        <v>1</v>
      </c>
      <c r="N226" s="227" t="s">
        <v>41</v>
      </c>
      <c r="O226" s="92"/>
      <c r="P226" s="228">
        <f>O226*H226</f>
        <v>0</v>
      </c>
      <c r="Q226" s="228">
        <v>0.00038000000000000002</v>
      </c>
      <c r="R226" s="228">
        <f>Q226*H226</f>
        <v>0.0361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132</v>
      </c>
      <c r="AT226" s="230" t="s">
        <v>127</v>
      </c>
      <c r="AU226" s="230" t="s">
        <v>86</v>
      </c>
      <c r="AY226" s="18" t="s">
        <v>125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132</v>
      </c>
      <c r="BM226" s="230" t="s">
        <v>304</v>
      </c>
    </row>
    <row r="227" s="2" customFormat="1">
      <c r="A227" s="39"/>
      <c r="B227" s="40"/>
      <c r="C227" s="41"/>
      <c r="D227" s="232" t="s">
        <v>134</v>
      </c>
      <c r="E227" s="41"/>
      <c r="F227" s="233" t="s">
        <v>305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134</v>
      </c>
      <c r="AU227" s="18" t="s">
        <v>86</v>
      </c>
    </row>
    <row r="228" s="2" customFormat="1">
      <c r="A228" s="39"/>
      <c r="B228" s="40"/>
      <c r="C228" s="41"/>
      <c r="D228" s="237" t="s">
        <v>136</v>
      </c>
      <c r="E228" s="41"/>
      <c r="F228" s="238" t="s">
        <v>306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86</v>
      </c>
    </row>
    <row r="229" s="13" customFormat="1">
      <c r="A229" s="13"/>
      <c r="B229" s="239"/>
      <c r="C229" s="240"/>
      <c r="D229" s="232" t="s">
        <v>138</v>
      </c>
      <c r="E229" s="241" t="s">
        <v>1</v>
      </c>
      <c r="F229" s="242" t="s">
        <v>307</v>
      </c>
      <c r="G229" s="240"/>
      <c r="H229" s="243">
        <v>95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138</v>
      </c>
      <c r="AU229" s="249" t="s">
        <v>86</v>
      </c>
      <c r="AV229" s="13" t="s">
        <v>86</v>
      </c>
      <c r="AW229" s="13" t="s">
        <v>33</v>
      </c>
      <c r="AX229" s="13" t="s">
        <v>84</v>
      </c>
      <c r="AY229" s="249" t="s">
        <v>125</v>
      </c>
    </row>
    <row r="230" s="2" customFormat="1" ht="16.5" customHeight="1">
      <c r="A230" s="39"/>
      <c r="B230" s="40"/>
      <c r="C230" s="219" t="s">
        <v>308</v>
      </c>
      <c r="D230" s="219" t="s">
        <v>127</v>
      </c>
      <c r="E230" s="220" t="s">
        <v>309</v>
      </c>
      <c r="F230" s="221" t="s">
        <v>310</v>
      </c>
      <c r="G230" s="222" t="s">
        <v>130</v>
      </c>
      <c r="H230" s="223">
        <v>10</v>
      </c>
      <c r="I230" s="224"/>
      <c r="J230" s="225">
        <f>ROUND(I230*H230,2)</f>
        <v>0</v>
      </c>
      <c r="K230" s="221" t="s">
        <v>131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0.0025999999999999999</v>
      </c>
      <c r="R230" s="228">
        <f>Q230*H230</f>
        <v>0.025999999999999999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132</v>
      </c>
      <c r="AT230" s="230" t="s">
        <v>127</v>
      </c>
      <c r="AU230" s="230" t="s">
        <v>86</v>
      </c>
      <c r="AY230" s="18" t="s">
        <v>125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132</v>
      </c>
      <c r="BM230" s="230" t="s">
        <v>311</v>
      </c>
    </row>
    <row r="231" s="2" customFormat="1">
      <c r="A231" s="39"/>
      <c r="B231" s="40"/>
      <c r="C231" s="41"/>
      <c r="D231" s="232" t="s">
        <v>134</v>
      </c>
      <c r="E231" s="41"/>
      <c r="F231" s="233" t="s">
        <v>312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134</v>
      </c>
      <c r="AU231" s="18" t="s">
        <v>86</v>
      </c>
    </row>
    <row r="232" s="2" customFormat="1">
      <c r="A232" s="39"/>
      <c r="B232" s="40"/>
      <c r="C232" s="41"/>
      <c r="D232" s="237" t="s">
        <v>136</v>
      </c>
      <c r="E232" s="41"/>
      <c r="F232" s="238" t="s">
        <v>313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86</v>
      </c>
    </row>
    <row r="233" s="13" customFormat="1">
      <c r="A233" s="13"/>
      <c r="B233" s="239"/>
      <c r="C233" s="240"/>
      <c r="D233" s="232" t="s">
        <v>138</v>
      </c>
      <c r="E233" s="241" t="s">
        <v>1</v>
      </c>
      <c r="F233" s="242" t="s">
        <v>314</v>
      </c>
      <c r="G233" s="240"/>
      <c r="H233" s="243">
        <v>10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138</v>
      </c>
      <c r="AU233" s="249" t="s">
        <v>86</v>
      </c>
      <c r="AV233" s="13" t="s">
        <v>86</v>
      </c>
      <c r="AW233" s="13" t="s">
        <v>33</v>
      </c>
      <c r="AX233" s="13" t="s">
        <v>84</v>
      </c>
      <c r="AY233" s="249" t="s">
        <v>125</v>
      </c>
    </row>
    <row r="234" s="2" customFormat="1" ht="16.5" customHeight="1">
      <c r="A234" s="39"/>
      <c r="B234" s="40"/>
      <c r="C234" s="219" t="s">
        <v>315</v>
      </c>
      <c r="D234" s="219" t="s">
        <v>127</v>
      </c>
      <c r="E234" s="220" t="s">
        <v>316</v>
      </c>
      <c r="F234" s="221" t="s">
        <v>317</v>
      </c>
      <c r="G234" s="222" t="s">
        <v>162</v>
      </c>
      <c r="H234" s="223">
        <v>292</v>
      </c>
      <c r="I234" s="224"/>
      <c r="J234" s="225">
        <f>ROUND(I234*H234,2)</f>
        <v>0</v>
      </c>
      <c r="K234" s="221" t="s">
        <v>131</v>
      </c>
      <c r="L234" s="45"/>
      <c r="M234" s="226" t="s">
        <v>1</v>
      </c>
      <c r="N234" s="227" t="s">
        <v>41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132</v>
      </c>
      <c r="AT234" s="230" t="s">
        <v>127</v>
      </c>
      <c r="AU234" s="230" t="s">
        <v>86</v>
      </c>
      <c r="AY234" s="18" t="s">
        <v>125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84</v>
      </c>
      <c r="BK234" s="231">
        <f>ROUND(I234*H234,2)</f>
        <v>0</v>
      </c>
      <c r="BL234" s="18" t="s">
        <v>132</v>
      </c>
      <c r="BM234" s="230" t="s">
        <v>318</v>
      </c>
    </row>
    <row r="235" s="2" customFormat="1">
      <c r="A235" s="39"/>
      <c r="B235" s="40"/>
      <c r="C235" s="41"/>
      <c r="D235" s="232" t="s">
        <v>134</v>
      </c>
      <c r="E235" s="41"/>
      <c r="F235" s="233" t="s">
        <v>319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134</v>
      </c>
      <c r="AU235" s="18" t="s">
        <v>86</v>
      </c>
    </row>
    <row r="236" s="2" customFormat="1">
      <c r="A236" s="39"/>
      <c r="B236" s="40"/>
      <c r="C236" s="41"/>
      <c r="D236" s="237" t="s">
        <v>136</v>
      </c>
      <c r="E236" s="41"/>
      <c r="F236" s="238" t="s">
        <v>320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86</v>
      </c>
    </row>
    <row r="237" s="13" customFormat="1">
      <c r="A237" s="13"/>
      <c r="B237" s="239"/>
      <c r="C237" s="240"/>
      <c r="D237" s="232" t="s">
        <v>138</v>
      </c>
      <c r="E237" s="241" t="s">
        <v>1</v>
      </c>
      <c r="F237" s="242" t="s">
        <v>321</v>
      </c>
      <c r="G237" s="240"/>
      <c r="H237" s="243">
        <v>292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138</v>
      </c>
      <c r="AU237" s="249" t="s">
        <v>86</v>
      </c>
      <c r="AV237" s="13" t="s">
        <v>86</v>
      </c>
      <c r="AW237" s="13" t="s">
        <v>33</v>
      </c>
      <c r="AX237" s="13" t="s">
        <v>84</v>
      </c>
      <c r="AY237" s="249" t="s">
        <v>125</v>
      </c>
    </row>
    <row r="238" s="2" customFormat="1" ht="16.5" customHeight="1">
      <c r="A238" s="39"/>
      <c r="B238" s="40"/>
      <c r="C238" s="219" t="s">
        <v>322</v>
      </c>
      <c r="D238" s="219" t="s">
        <v>127</v>
      </c>
      <c r="E238" s="220" t="s">
        <v>323</v>
      </c>
      <c r="F238" s="221" t="s">
        <v>324</v>
      </c>
      <c r="G238" s="222" t="s">
        <v>130</v>
      </c>
      <c r="H238" s="223">
        <v>12.6</v>
      </c>
      <c r="I238" s="224"/>
      <c r="J238" s="225">
        <f>ROUND(I238*H238,2)</f>
        <v>0</v>
      </c>
      <c r="K238" s="221" t="s">
        <v>131</v>
      </c>
      <c r="L238" s="45"/>
      <c r="M238" s="226" t="s">
        <v>1</v>
      </c>
      <c r="N238" s="227" t="s">
        <v>41</v>
      </c>
      <c r="O238" s="92"/>
      <c r="P238" s="228">
        <f>O238*H238</f>
        <v>0</v>
      </c>
      <c r="Q238" s="228">
        <v>1.0000000000000001E-05</v>
      </c>
      <c r="R238" s="228">
        <f>Q238*H238</f>
        <v>0.000126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132</v>
      </c>
      <c r="AT238" s="230" t="s">
        <v>127</v>
      </c>
      <c r="AU238" s="230" t="s">
        <v>86</v>
      </c>
      <c r="AY238" s="18" t="s">
        <v>125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84</v>
      </c>
      <c r="BK238" s="231">
        <f>ROUND(I238*H238,2)</f>
        <v>0</v>
      </c>
      <c r="BL238" s="18" t="s">
        <v>132</v>
      </c>
      <c r="BM238" s="230" t="s">
        <v>325</v>
      </c>
    </row>
    <row r="239" s="2" customFormat="1">
      <c r="A239" s="39"/>
      <c r="B239" s="40"/>
      <c r="C239" s="41"/>
      <c r="D239" s="232" t="s">
        <v>134</v>
      </c>
      <c r="E239" s="41"/>
      <c r="F239" s="233" t="s">
        <v>326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134</v>
      </c>
      <c r="AU239" s="18" t="s">
        <v>86</v>
      </c>
    </row>
    <row r="240" s="2" customFormat="1">
      <c r="A240" s="39"/>
      <c r="B240" s="40"/>
      <c r="C240" s="41"/>
      <c r="D240" s="237" t="s">
        <v>136</v>
      </c>
      <c r="E240" s="41"/>
      <c r="F240" s="238" t="s">
        <v>327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136</v>
      </c>
      <c r="AU240" s="18" t="s">
        <v>86</v>
      </c>
    </row>
    <row r="241" s="13" customFormat="1">
      <c r="A241" s="13"/>
      <c r="B241" s="239"/>
      <c r="C241" s="240"/>
      <c r="D241" s="232" t="s">
        <v>138</v>
      </c>
      <c r="E241" s="241" t="s">
        <v>1</v>
      </c>
      <c r="F241" s="242" t="s">
        <v>328</v>
      </c>
      <c r="G241" s="240"/>
      <c r="H241" s="243">
        <v>12.6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138</v>
      </c>
      <c r="AU241" s="249" t="s">
        <v>86</v>
      </c>
      <c r="AV241" s="13" t="s">
        <v>86</v>
      </c>
      <c r="AW241" s="13" t="s">
        <v>33</v>
      </c>
      <c r="AX241" s="13" t="s">
        <v>84</v>
      </c>
      <c r="AY241" s="249" t="s">
        <v>125</v>
      </c>
    </row>
    <row r="242" s="2" customFormat="1" ht="16.5" customHeight="1">
      <c r="A242" s="39"/>
      <c r="B242" s="40"/>
      <c r="C242" s="219" t="s">
        <v>329</v>
      </c>
      <c r="D242" s="219" t="s">
        <v>127</v>
      </c>
      <c r="E242" s="220" t="s">
        <v>330</v>
      </c>
      <c r="F242" s="221" t="s">
        <v>331</v>
      </c>
      <c r="G242" s="222" t="s">
        <v>162</v>
      </c>
      <c r="H242" s="223">
        <v>27</v>
      </c>
      <c r="I242" s="224"/>
      <c r="J242" s="225">
        <f>ROUND(I242*H242,2)</f>
        <v>0</v>
      </c>
      <c r="K242" s="221" t="s">
        <v>131</v>
      </c>
      <c r="L242" s="45"/>
      <c r="M242" s="226" t="s">
        <v>1</v>
      </c>
      <c r="N242" s="227" t="s">
        <v>41</v>
      </c>
      <c r="O242" s="92"/>
      <c r="P242" s="228">
        <f>O242*H242</f>
        <v>0</v>
      </c>
      <c r="Q242" s="228">
        <v>0.34612999999999999</v>
      </c>
      <c r="R242" s="228">
        <f>Q242*H242</f>
        <v>9.3455099999999991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132</v>
      </c>
      <c r="AT242" s="230" t="s">
        <v>127</v>
      </c>
      <c r="AU242" s="230" t="s">
        <v>86</v>
      </c>
      <c r="AY242" s="18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84</v>
      </c>
      <c r="BK242" s="231">
        <f>ROUND(I242*H242,2)</f>
        <v>0</v>
      </c>
      <c r="BL242" s="18" t="s">
        <v>132</v>
      </c>
      <c r="BM242" s="230" t="s">
        <v>332</v>
      </c>
    </row>
    <row r="243" s="2" customFormat="1">
      <c r="A243" s="39"/>
      <c r="B243" s="40"/>
      <c r="C243" s="41"/>
      <c r="D243" s="232" t="s">
        <v>134</v>
      </c>
      <c r="E243" s="41"/>
      <c r="F243" s="233" t="s">
        <v>333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134</v>
      </c>
      <c r="AU243" s="18" t="s">
        <v>86</v>
      </c>
    </row>
    <row r="244" s="2" customFormat="1">
      <c r="A244" s="39"/>
      <c r="B244" s="40"/>
      <c r="C244" s="41"/>
      <c r="D244" s="237" t="s">
        <v>136</v>
      </c>
      <c r="E244" s="41"/>
      <c r="F244" s="238" t="s">
        <v>334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136</v>
      </c>
      <c r="AU244" s="18" t="s">
        <v>86</v>
      </c>
    </row>
    <row r="245" s="13" customFormat="1">
      <c r="A245" s="13"/>
      <c r="B245" s="239"/>
      <c r="C245" s="240"/>
      <c r="D245" s="232" t="s">
        <v>138</v>
      </c>
      <c r="E245" s="241" t="s">
        <v>1</v>
      </c>
      <c r="F245" s="242" t="s">
        <v>335</v>
      </c>
      <c r="G245" s="240"/>
      <c r="H245" s="243">
        <v>27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138</v>
      </c>
      <c r="AU245" s="249" t="s">
        <v>86</v>
      </c>
      <c r="AV245" s="13" t="s">
        <v>86</v>
      </c>
      <c r="AW245" s="13" t="s">
        <v>33</v>
      </c>
      <c r="AX245" s="13" t="s">
        <v>84</v>
      </c>
      <c r="AY245" s="249" t="s">
        <v>125</v>
      </c>
    </row>
    <row r="246" s="2" customFormat="1" ht="16.5" customHeight="1">
      <c r="A246" s="39"/>
      <c r="B246" s="40"/>
      <c r="C246" s="250" t="s">
        <v>336</v>
      </c>
      <c r="D246" s="250" t="s">
        <v>210</v>
      </c>
      <c r="E246" s="251" t="s">
        <v>337</v>
      </c>
      <c r="F246" s="252" t="s">
        <v>338</v>
      </c>
      <c r="G246" s="253" t="s">
        <v>162</v>
      </c>
      <c r="H246" s="254">
        <v>2</v>
      </c>
      <c r="I246" s="255"/>
      <c r="J246" s="256">
        <f>ROUND(I246*H246,2)</f>
        <v>0</v>
      </c>
      <c r="K246" s="252" t="s">
        <v>131</v>
      </c>
      <c r="L246" s="257"/>
      <c r="M246" s="258" t="s">
        <v>1</v>
      </c>
      <c r="N246" s="259" t="s">
        <v>41</v>
      </c>
      <c r="O246" s="92"/>
      <c r="P246" s="228">
        <f>O246*H246</f>
        <v>0</v>
      </c>
      <c r="Q246" s="228">
        <v>0.14999999999999999</v>
      </c>
      <c r="R246" s="228">
        <f>Q246*H246</f>
        <v>0.29999999999999999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182</v>
      </c>
      <c r="AT246" s="230" t="s">
        <v>210</v>
      </c>
      <c r="AU246" s="230" t="s">
        <v>86</v>
      </c>
      <c r="AY246" s="18" t="s">
        <v>125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132</v>
      </c>
      <c r="BM246" s="230" t="s">
        <v>339</v>
      </c>
    </row>
    <row r="247" s="2" customFormat="1">
      <c r="A247" s="39"/>
      <c r="B247" s="40"/>
      <c r="C247" s="41"/>
      <c r="D247" s="232" t="s">
        <v>134</v>
      </c>
      <c r="E247" s="41"/>
      <c r="F247" s="233" t="s">
        <v>338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134</v>
      </c>
      <c r="AU247" s="18" t="s">
        <v>86</v>
      </c>
    </row>
    <row r="248" s="13" customFormat="1">
      <c r="A248" s="13"/>
      <c r="B248" s="239"/>
      <c r="C248" s="240"/>
      <c r="D248" s="232" t="s">
        <v>138</v>
      </c>
      <c r="E248" s="241" t="s">
        <v>1</v>
      </c>
      <c r="F248" s="242" t="s">
        <v>340</v>
      </c>
      <c r="G248" s="240"/>
      <c r="H248" s="243">
        <v>2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138</v>
      </c>
      <c r="AU248" s="249" t="s">
        <v>86</v>
      </c>
      <c r="AV248" s="13" t="s">
        <v>86</v>
      </c>
      <c r="AW248" s="13" t="s">
        <v>33</v>
      </c>
      <c r="AX248" s="13" t="s">
        <v>84</v>
      </c>
      <c r="AY248" s="249" t="s">
        <v>125</v>
      </c>
    </row>
    <row r="249" s="2" customFormat="1" ht="16.5" customHeight="1">
      <c r="A249" s="39"/>
      <c r="B249" s="40"/>
      <c r="C249" s="250" t="s">
        <v>341</v>
      </c>
      <c r="D249" s="250" t="s">
        <v>210</v>
      </c>
      <c r="E249" s="251" t="s">
        <v>342</v>
      </c>
      <c r="F249" s="252" t="s">
        <v>343</v>
      </c>
      <c r="G249" s="253" t="s">
        <v>162</v>
      </c>
      <c r="H249" s="254">
        <v>25</v>
      </c>
      <c r="I249" s="255"/>
      <c r="J249" s="256">
        <f>ROUND(I249*H249,2)</f>
        <v>0</v>
      </c>
      <c r="K249" s="252" t="s">
        <v>131</v>
      </c>
      <c r="L249" s="257"/>
      <c r="M249" s="258" t="s">
        <v>1</v>
      </c>
      <c r="N249" s="259" t="s">
        <v>41</v>
      </c>
      <c r="O249" s="92"/>
      <c r="P249" s="228">
        <f>O249*H249</f>
        <v>0</v>
      </c>
      <c r="Q249" s="228">
        <v>0.22500000000000001</v>
      </c>
      <c r="R249" s="228">
        <f>Q249*H249</f>
        <v>5.625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182</v>
      </c>
      <c r="AT249" s="230" t="s">
        <v>210</v>
      </c>
      <c r="AU249" s="230" t="s">
        <v>86</v>
      </c>
      <c r="AY249" s="18" t="s">
        <v>125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84</v>
      </c>
      <c r="BK249" s="231">
        <f>ROUND(I249*H249,2)</f>
        <v>0</v>
      </c>
      <c r="BL249" s="18" t="s">
        <v>132</v>
      </c>
      <c r="BM249" s="230" t="s">
        <v>344</v>
      </c>
    </row>
    <row r="250" s="2" customFormat="1">
      <c r="A250" s="39"/>
      <c r="B250" s="40"/>
      <c r="C250" s="41"/>
      <c r="D250" s="232" t="s">
        <v>134</v>
      </c>
      <c r="E250" s="41"/>
      <c r="F250" s="233" t="s">
        <v>343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134</v>
      </c>
      <c r="AU250" s="18" t="s">
        <v>86</v>
      </c>
    </row>
    <row r="251" s="13" customFormat="1">
      <c r="A251" s="13"/>
      <c r="B251" s="239"/>
      <c r="C251" s="240"/>
      <c r="D251" s="232" t="s">
        <v>138</v>
      </c>
      <c r="E251" s="241" t="s">
        <v>1</v>
      </c>
      <c r="F251" s="242" t="s">
        <v>345</v>
      </c>
      <c r="G251" s="240"/>
      <c r="H251" s="243">
        <v>25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138</v>
      </c>
      <c r="AU251" s="249" t="s">
        <v>86</v>
      </c>
      <c r="AV251" s="13" t="s">
        <v>86</v>
      </c>
      <c r="AW251" s="13" t="s">
        <v>33</v>
      </c>
      <c r="AX251" s="13" t="s">
        <v>84</v>
      </c>
      <c r="AY251" s="249" t="s">
        <v>125</v>
      </c>
    </row>
    <row r="252" s="2" customFormat="1" ht="16.5" customHeight="1">
      <c r="A252" s="39"/>
      <c r="B252" s="40"/>
      <c r="C252" s="219" t="s">
        <v>346</v>
      </c>
      <c r="D252" s="219" t="s">
        <v>127</v>
      </c>
      <c r="E252" s="220" t="s">
        <v>347</v>
      </c>
      <c r="F252" s="221" t="s">
        <v>348</v>
      </c>
      <c r="G252" s="222" t="s">
        <v>162</v>
      </c>
      <c r="H252" s="223">
        <v>73</v>
      </c>
      <c r="I252" s="224"/>
      <c r="J252" s="225">
        <f>ROUND(I252*H252,2)</f>
        <v>0</v>
      </c>
      <c r="K252" s="221" t="s">
        <v>131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2.0000000000000002E-05</v>
      </c>
      <c r="R252" s="228">
        <f>Q252*H252</f>
        <v>0.0014600000000000001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132</v>
      </c>
      <c r="AT252" s="230" t="s">
        <v>127</v>
      </c>
      <c r="AU252" s="230" t="s">
        <v>86</v>
      </c>
      <c r="AY252" s="18" t="s">
        <v>125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132</v>
      </c>
      <c r="BM252" s="230" t="s">
        <v>349</v>
      </c>
    </row>
    <row r="253" s="2" customFormat="1">
      <c r="A253" s="39"/>
      <c r="B253" s="40"/>
      <c r="C253" s="41"/>
      <c r="D253" s="232" t="s">
        <v>134</v>
      </c>
      <c r="E253" s="41"/>
      <c r="F253" s="233" t="s">
        <v>350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134</v>
      </c>
      <c r="AU253" s="18" t="s">
        <v>86</v>
      </c>
    </row>
    <row r="254" s="2" customFormat="1">
      <c r="A254" s="39"/>
      <c r="B254" s="40"/>
      <c r="C254" s="41"/>
      <c r="D254" s="237" t="s">
        <v>136</v>
      </c>
      <c r="E254" s="41"/>
      <c r="F254" s="238" t="s">
        <v>351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136</v>
      </c>
      <c r="AU254" s="18" t="s">
        <v>86</v>
      </c>
    </row>
    <row r="255" s="13" customFormat="1">
      <c r="A255" s="13"/>
      <c r="B255" s="239"/>
      <c r="C255" s="240"/>
      <c r="D255" s="232" t="s">
        <v>138</v>
      </c>
      <c r="E255" s="241" t="s">
        <v>1</v>
      </c>
      <c r="F255" s="242" t="s">
        <v>352</v>
      </c>
      <c r="G255" s="240"/>
      <c r="H255" s="243">
        <v>73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138</v>
      </c>
      <c r="AU255" s="249" t="s">
        <v>86</v>
      </c>
      <c r="AV255" s="13" t="s">
        <v>86</v>
      </c>
      <c r="AW255" s="13" t="s">
        <v>33</v>
      </c>
      <c r="AX255" s="13" t="s">
        <v>84</v>
      </c>
      <c r="AY255" s="249" t="s">
        <v>125</v>
      </c>
    </row>
    <row r="256" s="2" customFormat="1" ht="16.5" customHeight="1">
      <c r="A256" s="39"/>
      <c r="B256" s="40"/>
      <c r="C256" s="219" t="s">
        <v>353</v>
      </c>
      <c r="D256" s="219" t="s">
        <v>127</v>
      </c>
      <c r="E256" s="220" t="s">
        <v>354</v>
      </c>
      <c r="F256" s="221" t="s">
        <v>355</v>
      </c>
      <c r="G256" s="222" t="s">
        <v>248</v>
      </c>
      <c r="H256" s="223">
        <v>1</v>
      </c>
      <c r="I256" s="224"/>
      <c r="J256" s="225">
        <f>ROUND(I256*H256,2)</f>
        <v>0</v>
      </c>
      <c r="K256" s="221" t="s">
        <v>131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0.082000000000000003</v>
      </c>
      <c r="T256" s="229">
        <f>S256*H256</f>
        <v>0.082000000000000003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132</v>
      </c>
      <c r="AT256" s="230" t="s">
        <v>127</v>
      </c>
      <c r="AU256" s="230" t="s">
        <v>86</v>
      </c>
      <c r="AY256" s="18" t="s">
        <v>125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132</v>
      </c>
      <c r="BM256" s="230" t="s">
        <v>356</v>
      </c>
    </row>
    <row r="257" s="2" customFormat="1">
      <c r="A257" s="39"/>
      <c r="B257" s="40"/>
      <c r="C257" s="41"/>
      <c r="D257" s="232" t="s">
        <v>134</v>
      </c>
      <c r="E257" s="41"/>
      <c r="F257" s="233" t="s">
        <v>357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134</v>
      </c>
      <c r="AU257" s="18" t="s">
        <v>86</v>
      </c>
    </row>
    <row r="258" s="2" customFormat="1">
      <c r="A258" s="39"/>
      <c r="B258" s="40"/>
      <c r="C258" s="41"/>
      <c r="D258" s="237" t="s">
        <v>136</v>
      </c>
      <c r="E258" s="41"/>
      <c r="F258" s="238" t="s">
        <v>358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136</v>
      </c>
      <c r="AU258" s="18" t="s">
        <v>86</v>
      </c>
    </row>
    <row r="259" s="13" customFormat="1">
      <c r="A259" s="13"/>
      <c r="B259" s="239"/>
      <c r="C259" s="240"/>
      <c r="D259" s="232" t="s">
        <v>138</v>
      </c>
      <c r="E259" s="241" t="s">
        <v>1</v>
      </c>
      <c r="F259" s="242" t="s">
        <v>359</v>
      </c>
      <c r="G259" s="240"/>
      <c r="H259" s="243">
        <v>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138</v>
      </c>
      <c r="AU259" s="249" t="s">
        <v>86</v>
      </c>
      <c r="AV259" s="13" t="s">
        <v>86</v>
      </c>
      <c r="AW259" s="13" t="s">
        <v>33</v>
      </c>
      <c r="AX259" s="13" t="s">
        <v>84</v>
      </c>
      <c r="AY259" s="249" t="s">
        <v>125</v>
      </c>
    </row>
    <row r="260" s="2" customFormat="1" ht="16.5" customHeight="1">
      <c r="A260" s="39"/>
      <c r="B260" s="40"/>
      <c r="C260" s="219" t="s">
        <v>360</v>
      </c>
      <c r="D260" s="219" t="s">
        <v>127</v>
      </c>
      <c r="E260" s="220" t="s">
        <v>361</v>
      </c>
      <c r="F260" s="221" t="s">
        <v>362</v>
      </c>
      <c r="G260" s="222" t="s">
        <v>130</v>
      </c>
      <c r="H260" s="223">
        <v>81</v>
      </c>
      <c r="I260" s="224"/>
      <c r="J260" s="225">
        <f>ROUND(I260*H260,2)</f>
        <v>0</v>
      </c>
      <c r="K260" s="221" t="s">
        <v>131</v>
      </c>
      <c r="L260" s="45"/>
      <c r="M260" s="226" t="s">
        <v>1</v>
      </c>
      <c r="N260" s="227" t="s">
        <v>41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132</v>
      </c>
      <c r="AT260" s="230" t="s">
        <v>127</v>
      </c>
      <c r="AU260" s="230" t="s">
        <v>86</v>
      </c>
      <c r="AY260" s="18" t="s">
        <v>125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84</v>
      </c>
      <c r="BK260" s="231">
        <f>ROUND(I260*H260,2)</f>
        <v>0</v>
      </c>
      <c r="BL260" s="18" t="s">
        <v>132</v>
      </c>
      <c r="BM260" s="230" t="s">
        <v>363</v>
      </c>
    </row>
    <row r="261" s="2" customFormat="1">
      <c r="A261" s="39"/>
      <c r="B261" s="40"/>
      <c r="C261" s="41"/>
      <c r="D261" s="232" t="s">
        <v>134</v>
      </c>
      <c r="E261" s="41"/>
      <c r="F261" s="233" t="s">
        <v>364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134</v>
      </c>
      <c r="AU261" s="18" t="s">
        <v>86</v>
      </c>
    </row>
    <row r="262" s="2" customFormat="1">
      <c r="A262" s="39"/>
      <c r="B262" s="40"/>
      <c r="C262" s="41"/>
      <c r="D262" s="237" t="s">
        <v>136</v>
      </c>
      <c r="E262" s="41"/>
      <c r="F262" s="238" t="s">
        <v>365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136</v>
      </c>
      <c r="AU262" s="18" t="s">
        <v>86</v>
      </c>
    </row>
    <row r="263" s="13" customFormat="1">
      <c r="A263" s="13"/>
      <c r="B263" s="239"/>
      <c r="C263" s="240"/>
      <c r="D263" s="232" t="s">
        <v>138</v>
      </c>
      <c r="E263" s="241" t="s">
        <v>1</v>
      </c>
      <c r="F263" s="242" t="s">
        <v>366</v>
      </c>
      <c r="G263" s="240"/>
      <c r="H263" s="243">
        <v>81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138</v>
      </c>
      <c r="AU263" s="249" t="s">
        <v>86</v>
      </c>
      <c r="AV263" s="13" t="s">
        <v>86</v>
      </c>
      <c r="AW263" s="13" t="s">
        <v>33</v>
      </c>
      <c r="AX263" s="13" t="s">
        <v>84</v>
      </c>
      <c r="AY263" s="249" t="s">
        <v>125</v>
      </c>
    </row>
    <row r="264" s="12" customFormat="1" ht="22.8" customHeight="1">
      <c r="A264" s="12"/>
      <c r="B264" s="203"/>
      <c r="C264" s="204"/>
      <c r="D264" s="205" t="s">
        <v>75</v>
      </c>
      <c r="E264" s="217" t="s">
        <v>367</v>
      </c>
      <c r="F264" s="217" t="s">
        <v>368</v>
      </c>
      <c r="G264" s="204"/>
      <c r="H264" s="204"/>
      <c r="I264" s="207"/>
      <c r="J264" s="218">
        <f>BK264</f>
        <v>0</v>
      </c>
      <c r="K264" s="204"/>
      <c r="L264" s="209"/>
      <c r="M264" s="210"/>
      <c r="N264" s="211"/>
      <c r="O264" s="211"/>
      <c r="P264" s="212">
        <f>SUM(P265:P297)</f>
        <v>0</v>
      </c>
      <c r="Q264" s="211"/>
      <c r="R264" s="212">
        <f>SUM(R265:R297)</f>
        <v>0</v>
      </c>
      <c r="S264" s="211"/>
      <c r="T264" s="213">
        <f>SUM(T265:T297)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84</v>
      </c>
      <c r="AT264" s="215" t="s">
        <v>75</v>
      </c>
      <c r="AU264" s="215" t="s">
        <v>84</v>
      </c>
      <c r="AY264" s="214" t="s">
        <v>125</v>
      </c>
      <c r="BK264" s="216">
        <f>SUM(BK265:BK297)</f>
        <v>0</v>
      </c>
    </row>
    <row r="265" s="2" customFormat="1" ht="16.5" customHeight="1">
      <c r="A265" s="39"/>
      <c r="B265" s="40"/>
      <c r="C265" s="219" t="s">
        <v>369</v>
      </c>
      <c r="D265" s="219" t="s">
        <v>127</v>
      </c>
      <c r="E265" s="220" t="s">
        <v>370</v>
      </c>
      <c r="F265" s="221" t="s">
        <v>371</v>
      </c>
      <c r="G265" s="222" t="s">
        <v>372</v>
      </c>
      <c r="H265" s="223">
        <v>305.47199999999998</v>
      </c>
      <c r="I265" s="224"/>
      <c r="J265" s="225">
        <f>ROUND(I265*H265,2)</f>
        <v>0</v>
      </c>
      <c r="K265" s="221" t="s">
        <v>131</v>
      </c>
      <c r="L265" s="45"/>
      <c r="M265" s="226" t="s">
        <v>1</v>
      </c>
      <c r="N265" s="227" t="s">
        <v>41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132</v>
      </c>
      <c r="AT265" s="230" t="s">
        <v>127</v>
      </c>
      <c r="AU265" s="230" t="s">
        <v>86</v>
      </c>
      <c r="AY265" s="18" t="s">
        <v>125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84</v>
      </c>
      <c r="BK265" s="231">
        <f>ROUND(I265*H265,2)</f>
        <v>0</v>
      </c>
      <c r="BL265" s="18" t="s">
        <v>132</v>
      </c>
      <c r="BM265" s="230" t="s">
        <v>373</v>
      </c>
    </row>
    <row r="266" s="2" customFormat="1">
      <c r="A266" s="39"/>
      <c r="B266" s="40"/>
      <c r="C266" s="41"/>
      <c r="D266" s="232" t="s">
        <v>134</v>
      </c>
      <c r="E266" s="41"/>
      <c r="F266" s="233" t="s">
        <v>374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134</v>
      </c>
      <c r="AU266" s="18" t="s">
        <v>86</v>
      </c>
    </row>
    <row r="267" s="2" customFormat="1">
      <c r="A267" s="39"/>
      <c r="B267" s="40"/>
      <c r="C267" s="41"/>
      <c r="D267" s="237" t="s">
        <v>136</v>
      </c>
      <c r="E267" s="41"/>
      <c r="F267" s="238" t="s">
        <v>375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86</v>
      </c>
    </row>
    <row r="268" s="15" customFormat="1">
      <c r="A268" s="15"/>
      <c r="B268" s="271"/>
      <c r="C268" s="272"/>
      <c r="D268" s="232" t="s">
        <v>138</v>
      </c>
      <c r="E268" s="273" t="s">
        <v>1</v>
      </c>
      <c r="F268" s="274" t="s">
        <v>376</v>
      </c>
      <c r="G268" s="272"/>
      <c r="H268" s="273" t="s">
        <v>1</v>
      </c>
      <c r="I268" s="275"/>
      <c r="J268" s="272"/>
      <c r="K268" s="272"/>
      <c r="L268" s="276"/>
      <c r="M268" s="277"/>
      <c r="N268" s="278"/>
      <c r="O268" s="278"/>
      <c r="P268" s="278"/>
      <c r="Q268" s="278"/>
      <c r="R268" s="278"/>
      <c r="S268" s="278"/>
      <c r="T268" s="27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0" t="s">
        <v>138</v>
      </c>
      <c r="AU268" s="280" t="s">
        <v>86</v>
      </c>
      <c r="AV268" s="15" t="s">
        <v>84</v>
      </c>
      <c r="AW268" s="15" t="s">
        <v>33</v>
      </c>
      <c r="AX268" s="15" t="s">
        <v>76</v>
      </c>
      <c r="AY268" s="280" t="s">
        <v>125</v>
      </c>
    </row>
    <row r="269" s="13" customFormat="1">
      <c r="A269" s="13"/>
      <c r="B269" s="239"/>
      <c r="C269" s="240"/>
      <c r="D269" s="232" t="s">
        <v>138</v>
      </c>
      <c r="E269" s="241" t="s">
        <v>1</v>
      </c>
      <c r="F269" s="242" t="s">
        <v>377</v>
      </c>
      <c r="G269" s="240"/>
      <c r="H269" s="243">
        <v>2.9700000000000002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138</v>
      </c>
      <c r="AU269" s="249" t="s">
        <v>86</v>
      </c>
      <c r="AV269" s="13" t="s">
        <v>86</v>
      </c>
      <c r="AW269" s="13" t="s">
        <v>33</v>
      </c>
      <c r="AX269" s="13" t="s">
        <v>76</v>
      </c>
      <c r="AY269" s="249" t="s">
        <v>125</v>
      </c>
    </row>
    <row r="270" s="16" customFormat="1">
      <c r="A270" s="16"/>
      <c r="B270" s="281"/>
      <c r="C270" s="282"/>
      <c r="D270" s="232" t="s">
        <v>138</v>
      </c>
      <c r="E270" s="283" t="s">
        <v>1</v>
      </c>
      <c r="F270" s="284" t="s">
        <v>378</v>
      </c>
      <c r="G270" s="282"/>
      <c r="H270" s="285">
        <v>2.9700000000000002</v>
      </c>
      <c r="I270" s="286"/>
      <c r="J270" s="282"/>
      <c r="K270" s="282"/>
      <c r="L270" s="287"/>
      <c r="M270" s="288"/>
      <c r="N270" s="289"/>
      <c r="O270" s="289"/>
      <c r="P270" s="289"/>
      <c r="Q270" s="289"/>
      <c r="R270" s="289"/>
      <c r="S270" s="289"/>
      <c r="T270" s="290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91" t="s">
        <v>138</v>
      </c>
      <c r="AU270" s="291" t="s">
        <v>86</v>
      </c>
      <c r="AV270" s="16" t="s">
        <v>146</v>
      </c>
      <c r="AW270" s="16" t="s">
        <v>33</v>
      </c>
      <c r="AX270" s="16" t="s">
        <v>76</v>
      </c>
      <c r="AY270" s="291" t="s">
        <v>125</v>
      </c>
    </row>
    <row r="271" s="15" customFormat="1">
      <c r="A271" s="15"/>
      <c r="B271" s="271"/>
      <c r="C271" s="272"/>
      <c r="D271" s="232" t="s">
        <v>138</v>
      </c>
      <c r="E271" s="273" t="s">
        <v>1</v>
      </c>
      <c r="F271" s="274" t="s">
        <v>379</v>
      </c>
      <c r="G271" s="272"/>
      <c r="H271" s="273" t="s">
        <v>1</v>
      </c>
      <c r="I271" s="275"/>
      <c r="J271" s="272"/>
      <c r="K271" s="272"/>
      <c r="L271" s="276"/>
      <c r="M271" s="277"/>
      <c r="N271" s="278"/>
      <c r="O271" s="278"/>
      <c r="P271" s="278"/>
      <c r="Q271" s="278"/>
      <c r="R271" s="278"/>
      <c r="S271" s="278"/>
      <c r="T271" s="279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0" t="s">
        <v>138</v>
      </c>
      <c r="AU271" s="280" t="s">
        <v>86</v>
      </c>
      <c r="AV271" s="15" t="s">
        <v>84</v>
      </c>
      <c r="AW271" s="15" t="s">
        <v>33</v>
      </c>
      <c r="AX271" s="15" t="s">
        <v>76</v>
      </c>
      <c r="AY271" s="280" t="s">
        <v>125</v>
      </c>
    </row>
    <row r="272" s="13" customFormat="1">
      <c r="A272" s="13"/>
      <c r="B272" s="239"/>
      <c r="C272" s="240"/>
      <c r="D272" s="232" t="s">
        <v>138</v>
      </c>
      <c r="E272" s="241" t="s">
        <v>1</v>
      </c>
      <c r="F272" s="242" t="s">
        <v>380</v>
      </c>
      <c r="G272" s="240"/>
      <c r="H272" s="243">
        <v>4.5359999999999996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138</v>
      </c>
      <c r="AU272" s="249" t="s">
        <v>86</v>
      </c>
      <c r="AV272" s="13" t="s">
        <v>86</v>
      </c>
      <c r="AW272" s="13" t="s">
        <v>33</v>
      </c>
      <c r="AX272" s="13" t="s">
        <v>76</v>
      </c>
      <c r="AY272" s="249" t="s">
        <v>125</v>
      </c>
    </row>
    <row r="273" s="13" customFormat="1">
      <c r="A273" s="13"/>
      <c r="B273" s="239"/>
      <c r="C273" s="240"/>
      <c r="D273" s="232" t="s">
        <v>138</v>
      </c>
      <c r="E273" s="241" t="s">
        <v>1</v>
      </c>
      <c r="F273" s="242" t="s">
        <v>381</v>
      </c>
      <c r="G273" s="240"/>
      <c r="H273" s="243">
        <v>1.9039999999999999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138</v>
      </c>
      <c r="AU273" s="249" t="s">
        <v>86</v>
      </c>
      <c r="AV273" s="13" t="s">
        <v>86</v>
      </c>
      <c r="AW273" s="13" t="s">
        <v>33</v>
      </c>
      <c r="AX273" s="13" t="s">
        <v>76</v>
      </c>
      <c r="AY273" s="249" t="s">
        <v>125</v>
      </c>
    </row>
    <row r="274" s="13" customFormat="1">
      <c r="A274" s="13"/>
      <c r="B274" s="239"/>
      <c r="C274" s="240"/>
      <c r="D274" s="232" t="s">
        <v>138</v>
      </c>
      <c r="E274" s="241" t="s">
        <v>1</v>
      </c>
      <c r="F274" s="242" t="s">
        <v>382</v>
      </c>
      <c r="G274" s="240"/>
      <c r="H274" s="243">
        <v>4.2560000000000002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138</v>
      </c>
      <c r="AU274" s="249" t="s">
        <v>86</v>
      </c>
      <c r="AV274" s="13" t="s">
        <v>86</v>
      </c>
      <c r="AW274" s="13" t="s">
        <v>33</v>
      </c>
      <c r="AX274" s="13" t="s">
        <v>76</v>
      </c>
      <c r="AY274" s="249" t="s">
        <v>125</v>
      </c>
    </row>
    <row r="275" s="13" customFormat="1">
      <c r="A275" s="13"/>
      <c r="B275" s="239"/>
      <c r="C275" s="240"/>
      <c r="D275" s="232" t="s">
        <v>138</v>
      </c>
      <c r="E275" s="241" t="s">
        <v>1</v>
      </c>
      <c r="F275" s="242" t="s">
        <v>383</v>
      </c>
      <c r="G275" s="240"/>
      <c r="H275" s="243">
        <v>145.00200000000001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138</v>
      </c>
      <c r="AU275" s="249" t="s">
        <v>86</v>
      </c>
      <c r="AV275" s="13" t="s">
        <v>86</v>
      </c>
      <c r="AW275" s="13" t="s">
        <v>33</v>
      </c>
      <c r="AX275" s="13" t="s">
        <v>76</v>
      </c>
      <c r="AY275" s="249" t="s">
        <v>125</v>
      </c>
    </row>
    <row r="276" s="13" customFormat="1">
      <c r="A276" s="13"/>
      <c r="B276" s="239"/>
      <c r="C276" s="240"/>
      <c r="D276" s="232" t="s">
        <v>138</v>
      </c>
      <c r="E276" s="241" t="s">
        <v>1</v>
      </c>
      <c r="F276" s="242" t="s">
        <v>384</v>
      </c>
      <c r="G276" s="240"/>
      <c r="H276" s="243">
        <v>40.963999999999999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138</v>
      </c>
      <c r="AU276" s="249" t="s">
        <v>86</v>
      </c>
      <c r="AV276" s="13" t="s">
        <v>86</v>
      </c>
      <c r="AW276" s="13" t="s">
        <v>33</v>
      </c>
      <c r="AX276" s="13" t="s">
        <v>76</v>
      </c>
      <c r="AY276" s="249" t="s">
        <v>125</v>
      </c>
    </row>
    <row r="277" s="16" customFormat="1">
      <c r="A277" s="16"/>
      <c r="B277" s="281"/>
      <c r="C277" s="282"/>
      <c r="D277" s="232" t="s">
        <v>138</v>
      </c>
      <c r="E277" s="283" t="s">
        <v>1</v>
      </c>
      <c r="F277" s="284" t="s">
        <v>378</v>
      </c>
      <c r="G277" s="282"/>
      <c r="H277" s="285">
        <v>196.66200000000001</v>
      </c>
      <c r="I277" s="286"/>
      <c r="J277" s="282"/>
      <c r="K277" s="282"/>
      <c r="L277" s="287"/>
      <c r="M277" s="288"/>
      <c r="N277" s="289"/>
      <c r="O277" s="289"/>
      <c r="P277" s="289"/>
      <c r="Q277" s="289"/>
      <c r="R277" s="289"/>
      <c r="S277" s="289"/>
      <c r="T277" s="290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91" t="s">
        <v>138</v>
      </c>
      <c r="AU277" s="291" t="s">
        <v>86</v>
      </c>
      <c r="AV277" s="16" t="s">
        <v>146</v>
      </c>
      <c r="AW277" s="16" t="s">
        <v>33</v>
      </c>
      <c r="AX277" s="16" t="s">
        <v>76</v>
      </c>
      <c r="AY277" s="291" t="s">
        <v>125</v>
      </c>
    </row>
    <row r="278" s="15" customFormat="1">
      <c r="A278" s="15"/>
      <c r="B278" s="271"/>
      <c r="C278" s="272"/>
      <c r="D278" s="232" t="s">
        <v>138</v>
      </c>
      <c r="E278" s="273" t="s">
        <v>1</v>
      </c>
      <c r="F278" s="274" t="s">
        <v>385</v>
      </c>
      <c r="G278" s="272"/>
      <c r="H278" s="273" t="s">
        <v>1</v>
      </c>
      <c r="I278" s="275"/>
      <c r="J278" s="272"/>
      <c r="K278" s="272"/>
      <c r="L278" s="276"/>
      <c r="M278" s="277"/>
      <c r="N278" s="278"/>
      <c r="O278" s="278"/>
      <c r="P278" s="278"/>
      <c r="Q278" s="278"/>
      <c r="R278" s="278"/>
      <c r="S278" s="278"/>
      <c r="T278" s="27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80" t="s">
        <v>138</v>
      </c>
      <c r="AU278" s="280" t="s">
        <v>86</v>
      </c>
      <c r="AV278" s="15" t="s">
        <v>84</v>
      </c>
      <c r="AW278" s="15" t="s">
        <v>33</v>
      </c>
      <c r="AX278" s="15" t="s">
        <v>76</v>
      </c>
      <c r="AY278" s="280" t="s">
        <v>125</v>
      </c>
    </row>
    <row r="279" s="13" customFormat="1">
      <c r="A279" s="13"/>
      <c r="B279" s="239"/>
      <c r="C279" s="240"/>
      <c r="D279" s="232" t="s">
        <v>138</v>
      </c>
      <c r="E279" s="241" t="s">
        <v>1</v>
      </c>
      <c r="F279" s="242" t="s">
        <v>386</v>
      </c>
      <c r="G279" s="240"/>
      <c r="H279" s="243">
        <v>105.84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138</v>
      </c>
      <c r="AU279" s="249" t="s">
        <v>86</v>
      </c>
      <c r="AV279" s="13" t="s">
        <v>86</v>
      </c>
      <c r="AW279" s="13" t="s">
        <v>33</v>
      </c>
      <c r="AX279" s="13" t="s">
        <v>76</v>
      </c>
      <c r="AY279" s="249" t="s">
        <v>125</v>
      </c>
    </row>
    <row r="280" s="16" customFormat="1">
      <c r="A280" s="16"/>
      <c r="B280" s="281"/>
      <c r="C280" s="282"/>
      <c r="D280" s="232" t="s">
        <v>138</v>
      </c>
      <c r="E280" s="283" t="s">
        <v>1</v>
      </c>
      <c r="F280" s="284" t="s">
        <v>378</v>
      </c>
      <c r="G280" s="282"/>
      <c r="H280" s="285">
        <v>105.84</v>
      </c>
      <c r="I280" s="286"/>
      <c r="J280" s="282"/>
      <c r="K280" s="282"/>
      <c r="L280" s="287"/>
      <c r="M280" s="288"/>
      <c r="N280" s="289"/>
      <c r="O280" s="289"/>
      <c r="P280" s="289"/>
      <c r="Q280" s="289"/>
      <c r="R280" s="289"/>
      <c r="S280" s="289"/>
      <c r="T280" s="290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91" t="s">
        <v>138</v>
      </c>
      <c r="AU280" s="291" t="s">
        <v>86</v>
      </c>
      <c r="AV280" s="16" t="s">
        <v>146</v>
      </c>
      <c r="AW280" s="16" t="s">
        <v>33</v>
      </c>
      <c r="AX280" s="16" t="s">
        <v>76</v>
      </c>
      <c r="AY280" s="291" t="s">
        <v>125</v>
      </c>
    </row>
    <row r="281" s="14" customFormat="1">
      <c r="A281" s="14"/>
      <c r="B281" s="260"/>
      <c r="C281" s="261"/>
      <c r="D281" s="232" t="s">
        <v>138</v>
      </c>
      <c r="E281" s="262" t="s">
        <v>1</v>
      </c>
      <c r="F281" s="263" t="s">
        <v>279</v>
      </c>
      <c r="G281" s="261"/>
      <c r="H281" s="264">
        <v>305.47199999999998</v>
      </c>
      <c r="I281" s="265"/>
      <c r="J281" s="261"/>
      <c r="K281" s="261"/>
      <c r="L281" s="266"/>
      <c r="M281" s="267"/>
      <c r="N281" s="268"/>
      <c r="O281" s="268"/>
      <c r="P281" s="268"/>
      <c r="Q281" s="268"/>
      <c r="R281" s="268"/>
      <c r="S281" s="268"/>
      <c r="T281" s="26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0" t="s">
        <v>138</v>
      </c>
      <c r="AU281" s="270" t="s">
        <v>86</v>
      </c>
      <c r="AV281" s="14" t="s">
        <v>132</v>
      </c>
      <c r="AW281" s="14" t="s">
        <v>33</v>
      </c>
      <c r="AX281" s="14" t="s">
        <v>84</v>
      </c>
      <c r="AY281" s="270" t="s">
        <v>125</v>
      </c>
    </row>
    <row r="282" s="2" customFormat="1" ht="16.5" customHeight="1">
      <c r="A282" s="39"/>
      <c r="B282" s="40"/>
      <c r="C282" s="219" t="s">
        <v>387</v>
      </c>
      <c r="D282" s="219" t="s">
        <v>127</v>
      </c>
      <c r="E282" s="220" t="s">
        <v>388</v>
      </c>
      <c r="F282" s="221" t="s">
        <v>389</v>
      </c>
      <c r="G282" s="222" t="s">
        <v>372</v>
      </c>
      <c r="H282" s="223">
        <v>2749.248</v>
      </c>
      <c r="I282" s="224"/>
      <c r="J282" s="225">
        <f>ROUND(I282*H282,2)</f>
        <v>0</v>
      </c>
      <c r="K282" s="221" t="s">
        <v>131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132</v>
      </c>
      <c r="AT282" s="230" t="s">
        <v>127</v>
      </c>
      <c r="AU282" s="230" t="s">
        <v>86</v>
      </c>
      <c r="AY282" s="18" t="s">
        <v>125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132</v>
      </c>
      <c r="BM282" s="230" t="s">
        <v>390</v>
      </c>
    </row>
    <row r="283" s="2" customFormat="1">
      <c r="A283" s="39"/>
      <c r="B283" s="40"/>
      <c r="C283" s="41"/>
      <c r="D283" s="232" t="s">
        <v>134</v>
      </c>
      <c r="E283" s="41"/>
      <c r="F283" s="233" t="s">
        <v>391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134</v>
      </c>
      <c r="AU283" s="18" t="s">
        <v>86</v>
      </c>
    </row>
    <row r="284" s="2" customFormat="1">
      <c r="A284" s="39"/>
      <c r="B284" s="40"/>
      <c r="C284" s="41"/>
      <c r="D284" s="237" t="s">
        <v>136</v>
      </c>
      <c r="E284" s="41"/>
      <c r="F284" s="238" t="s">
        <v>392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136</v>
      </c>
      <c r="AU284" s="18" t="s">
        <v>86</v>
      </c>
    </row>
    <row r="285" s="13" customFormat="1">
      <c r="A285" s="13"/>
      <c r="B285" s="239"/>
      <c r="C285" s="240"/>
      <c r="D285" s="232" t="s">
        <v>138</v>
      </c>
      <c r="E285" s="241" t="s">
        <v>1</v>
      </c>
      <c r="F285" s="242" t="s">
        <v>393</v>
      </c>
      <c r="G285" s="240"/>
      <c r="H285" s="243">
        <v>2749.248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138</v>
      </c>
      <c r="AU285" s="249" t="s">
        <v>86</v>
      </c>
      <c r="AV285" s="13" t="s">
        <v>86</v>
      </c>
      <c r="AW285" s="13" t="s">
        <v>33</v>
      </c>
      <c r="AX285" s="13" t="s">
        <v>84</v>
      </c>
      <c r="AY285" s="249" t="s">
        <v>125</v>
      </c>
    </row>
    <row r="286" s="2" customFormat="1" ht="24.15" customHeight="1">
      <c r="A286" s="39"/>
      <c r="B286" s="40"/>
      <c r="C286" s="219" t="s">
        <v>394</v>
      </c>
      <c r="D286" s="219" t="s">
        <v>127</v>
      </c>
      <c r="E286" s="220" t="s">
        <v>395</v>
      </c>
      <c r="F286" s="221" t="s">
        <v>396</v>
      </c>
      <c r="G286" s="222" t="s">
        <v>372</v>
      </c>
      <c r="H286" s="223">
        <v>2.9700000000000002</v>
      </c>
      <c r="I286" s="224"/>
      <c r="J286" s="225">
        <f>ROUND(I286*H286,2)</f>
        <v>0</v>
      </c>
      <c r="K286" s="221" t="s">
        <v>131</v>
      </c>
      <c r="L286" s="45"/>
      <c r="M286" s="226" t="s">
        <v>1</v>
      </c>
      <c r="N286" s="227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132</v>
      </c>
      <c r="AT286" s="230" t="s">
        <v>127</v>
      </c>
      <c r="AU286" s="230" t="s">
        <v>86</v>
      </c>
      <c r="AY286" s="18" t="s">
        <v>125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132</v>
      </c>
      <c r="BM286" s="230" t="s">
        <v>397</v>
      </c>
    </row>
    <row r="287" s="2" customFormat="1">
      <c r="A287" s="39"/>
      <c r="B287" s="40"/>
      <c r="C287" s="41"/>
      <c r="D287" s="232" t="s">
        <v>134</v>
      </c>
      <c r="E287" s="41"/>
      <c r="F287" s="233" t="s">
        <v>398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134</v>
      </c>
      <c r="AU287" s="18" t="s">
        <v>86</v>
      </c>
    </row>
    <row r="288" s="2" customFormat="1">
      <c r="A288" s="39"/>
      <c r="B288" s="40"/>
      <c r="C288" s="41"/>
      <c r="D288" s="237" t="s">
        <v>136</v>
      </c>
      <c r="E288" s="41"/>
      <c r="F288" s="238" t="s">
        <v>399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136</v>
      </c>
      <c r="AU288" s="18" t="s">
        <v>86</v>
      </c>
    </row>
    <row r="289" s="13" customFormat="1">
      <c r="A289" s="13"/>
      <c r="B289" s="239"/>
      <c r="C289" s="240"/>
      <c r="D289" s="232" t="s">
        <v>138</v>
      </c>
      <c r="E289" s="241" t="s">
        <v>1</v>
      </c>
      <c r="F289" s="242" t="s">
        <v>400</v>
      </c>
      <c r="G289" s="240"/>
      <c r="H289" s="243">
        <v>2.9700000000000002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138</v>
      </c>
      <c r="AU289" s="249" t="s">
        <v>86</v>
      </c>
      <c r="AV289" s="13" t="s">
        <v>86</v>
      </c>
      <c r="AW289" s="13" t="s">
        <v>33</v>
      </c>
      <c r="AX289" s="13" t="s">
        <v>84</v>
      </c>
      <c r="AY289" s="249" t="s">
        <v>125</v>
      </c>
    </row>
    <row r="290" s="2" customFormat="1" ht="24.15" customHeight="1">
      <c r="A290" s="39"/>
      <c r="B290" s="40"/>
      <c r="C290" s="219" t="s">
        <v>401</v>
      </c>
      <c r="D290" s="219" t="s">
        <v>127</v>
      </c>
      <c r="E290" s="220" t="s">
        <v>402</v>
      </c>
      <c r="F290" s="221" t="s">
        <v>403</v>
      </c>
      <c r="G290" s="222" t="s">
        <v>372</v>
      </c>
      <c r="H290" s="223">
        <v>196.66200000000001</v>
      </c>
      <c r="I290" s="224"/>
      <c r="J290" s="225">
        <f>ROUND(I290*H290,2)</f>
        <v>0</v>
      </c>
      <c r="K290" s="221" t="s">
        <v>131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132</v>
      </c>
      <c r="AT290" s="230" t="s">
        <v>127</v>
      </c>
      <c r="AU290" s="230" t="s">
        <v>86</v>
      </c>
      <c r="AY290" s="18" t="s">
        <v>125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132</v>
      </c>
      <c r="BM290" s="230" t="s">
        <v>404</v>
      </c>
    </row>
    <row r="291" s="2" customFormat="1">
      <c r="A291" s="39"/>
      <c r="B291" s="40"/>
      <c r="C291" s="41"/>
      <c r="D291" s="232" t="s">
        <v>134</v>
      </c>
      <c r="E291" s="41"/>
      <c r="F291" s="233" t="s">
        <v>405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134</v>
      </c>
      <c r="AU291" s="18" t="s">
        <v>86</v>
      </c>
    </row>
    <row r="292" s="2" customFormat="1">
      <c r="A292" s="39"/>
      <c r="B292" s="40"/>
      <c r="C292" s="41"/>
      <c r="D292" s="237" t="s">
        <v>136</v>
      </c>
      <c r="E292" s="41"/>
      <c r="F292" s="238" t="s">
        <v>406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136</v>
      </c>
      <c r="AU292" s="18" t="s">
        <v>86</v>
      </c>
    </row>
    <row r="293" s="13" customFormat="1">
      <c r="A293" s="13"/>
      <c r="B293" s="239"/>
      <c r="C293" s="240"/>
      <c r="D293" s="232" t="s">
        <v>138</v>
      </c>
      <c r="E293" s="241" t="s">
        <v>1</v>
      </c>
      <c r="F293" s="242" t="s">
        <v>407</v>
      </c>
      <c r="G293" s="240"/>
      <c r="H293" s="243">
        <v>196.66200000000001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138</v>
      </c>
      <c r="AU293" s="249" t="s">
        <v>86</v>
      </c>
      <c r="AV293" s="13" t="s">
        <v>86</v>
      </c>
      <c r="AW293" s="13" t="s">
        <v>33</v>
      </c>
      <c r="AX293" s="13" t="s">
        <v>84</v>
      </c>
      <c r="AY293" s="249" t="s">
        <v>125</v>
      </c>
    </row>
    <row r="294" s="2" customFormat="1" ht="24.15" customHeight="1">
      <c r="A294" s="39"/>
      <c r="B294" s="40"/>
      <c r="C294" s="219" t="s">
        <v>408</v>
      </c>
      <c r="D294" s="219" t="s">
        <v>127</v>
      </c>
      <c r="E294" s="220" t="s">
        <v>409</v>
      </c>
      <c r="F294" s="221" t="s">
        <v>410</v>
      </c>
      <c r="G294" s="222" t="s">
        <v>372</v>
      </c>
      <c r="H294" s="223">
        <v>105.84</v>
      </c>
      <c r="I294" s="224"/>
      <c r="J294" s="225">
        <f>ROUND(I294*H294,2)</f>
        <v>0</v>
      </c>
      <c r="K294" s="221" t="s">
        <v>131</v>
      </c>
      <c r="L294" s="45"/>
      <c r="M294" s="226" t="s">
        <v>1</v>
      </c>
      <c r="N294" s="227" t="s">
        <v>41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132</v>
      </c>
      <c r="AT294" s="230" t="s">
        <v>127</v>
      </c>
      <c r="AU294" s="230" t="s">
        <v>86</v>
      </c>
      <c r="AY294" s="18" t="s">
        <v>125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0</v>
      </c>
      <c r="BL294" s="18" t="s">
        <v>132</v>
      </c>
      <c r="BM294" s="230" t="s">
        <v>411</v>
      </c>
    </row>
    <row r="295" s="2" customFormat="1">
      <c r="A295" s="39"/>
      <c r="B295" s="40"/>
      <c r="C295" s="41"/>
      <c r="D295" s="232" t="s">
        <v>134</v>
      </c>
      <c r="E295" s="41"/>
      <c r="F295" s="233" t="s">
        <v>412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134</v>
      </c>
      <c r="AU295" s="18" t="s">
        <v>86</v>
      </c>
    </row>
    <row r="296" s="2" customFormat="1">
      <c r="A296" s="39"/>
      <c r="B296" s="40"/>
      <c r="C296" s="41"/>
      <c r="D296" s="237" t="s">
        <v>136</v>
      </c>
      <c r="E296" s="41"/>
      <c r="F296" s="238" t="s">
        <v>413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136</v>
      </c>
      <c r="AU296" s="18" t="s">
        <v>86</v>
      </c>
    </row>
    <row r="297" s="13" customFormat="1">
      <c r="A297" s="13"/>
      <c r="B297" s="239"/>
      <c r="C297" s="240"/>
      <c r="D297" s="232" t="s">
        <v>138</v>
      </c>
      <c r="E297" s="241" t="s">
        <v>1</v>
      </c>
      <c r="F297" s="242" t="s">
        <v>414</v>
      </c>
      <c r="G297" s="240"/>
      <c r="H297" s="243">
        <v>105.84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138</v>
      </c>
      <c r="AU297" s="249" t="s">
        <v>86</v>
      </c>
      <c r="AV297" s="13" t="s">
        <v>86</v>
      </c>
      <c r="AW297" s="13" t="s">
        <v>33</v>
      </c>
      <c r="AX297" s="13" t="s">
        <v>84</v>
      </c>
      <c r="AY297" s="249" t="s">
        <v>125</v>
      </c>
    </row>
    <row r="298" s="12" customFormat="1" ht="22.8" customHeight="1">
      <c r="A298" s="12"/>
      <c r="B298" s="203"/>
      <c r="C298" s="204"/>
      <c r="D298" s="205" t="s">
        <v>75</v>
      </c>
      <c r="E298" s="217" t="s">
        <v>415</v>
      </c>
      <c r="F298" s="217" t="s">
        <v>416</v>
      </c>
      <c r="G298" s="204"/>
      <c r="H298" s="204"/>
      <c r="I298" s="207"/>
      <c r="J298" s="218">
        <f>BK298</f>
        <v>0</v>
      </c>
      <c r="K298" s="204"/>
      <c r="L298" s="209"/>
      <c r="M298" s="210"/>
      <c r="N298" s="211"/>
      <c r="O298" s="211"/>
      <c r="P298" s="212">
        <f>SUM(P299:P301)</f>
        <v>0</v>
      </c>
      <c r="Q298" s="211"/>
      <c r="R298" s="212">
        <f>SUM(R299:R301)</f>
        <v>0</v>
      </c>
      <c r="S298" s="211"/>
      <c r="T298" s="213">
        <f>SUM(T299:T301)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4" t="s">
        <v>84</v>
      </c>
      <c r="AT298" s="215" t="s">
        <v>75</v>
      </c>
      <c r="AU298" s="215" t="s">
        <v>84</v>
      </c>
      <c r="AY298" s="214" t="s">
        <v>125</v>
      </c>
      <c r="BK298" s="216">
        <f>SUM(BK299:BK301)</f>
        <v>0</v>
      </c>
    </row>
    <row r="299" s="2" customFormat="1" ht="16.5" customHeight="1">
      <c r="A299" s="39"/>
      <c r="B299" s="40"/>
      <c r="C299" s="219" t="s">
        <v>417</v>
      </c>
      <c r="D299" s="219" t="s">
        <v>127</v>
      </c>
      <c r="E299" s="220" t="s">
        <v>418</v>
      </c>
      <c r="F299" s="221" t="s">
        <v>419</v>
      </c>
      <c r="G299" s="222" t="s">
        <v>372</v>
      </c>
      <c r="H299" s="223">
        <v>125.148</v>
      </c>
      <c r="I299" s="224"/>
      <c r="J299" s="225">
        <f>ROUND(I299*H299,2)</f>
        <v>0</v>
      </c>
      <c r="K299" s="221" t="s">
        <v>131</v>
      </c>
      <c r="L299" s="45"/>
      <c r="M299" s="226" t="s">
        <v>1</v>
      </c>
      <c r="N299" s="227" t="s">
        <v>41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132</v>
      </c>
      <c r="AT299" s="230" t="s">
        <v>127</v>
      </c>
      <c r="AU299" s="230" t="s">
        <v>86</v>
      </c>
      <c r="AY299" s="18" t="s">
        <v>125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84</v>
      </c>
      <c r="BK299" s="231">
        <f>ROUND(I299*H299,2)</f>
        <v>0</v>
      </c>
      <c r="BL299" s="18" t="s">
        <v>132</v>
      </c>
      <c r="BM299" s="230" t="s">
        <v>420</v>
      </c>
    </row>
    <row r="300" s="2" customFormat="1">
      <c r="A300" s="39"/>
      <c r="B300" s="40"/>
      <c r="C300" s="41"/>
      <c r="D300" s="232" t="s">
        <v>134</v>
      </c>
      <c r="E300" s="41"/>
      <c r="F300" s="233" t="s">
        <v>421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134</v>
      </c>
      <c r="AU300" s="18" t="s">
        <v>86</v>
      </c>
    </row>
    <row r="301" s="2" customFormat="1">
      <c r="A301" s="39"/>
      <c r="B301" s="40"/>
      <c r="C301" s="41"/>
      <c r="D301" s="237" t="s">
        <v>136</v>
      </c>
      <c r="E301" s="41"/>
      <c r="F301" s="238" t="s">
        <v>422</v>
      </c>
      <c r="G301" s="41"/>
      <c r="H301" s="41"/>
      <c r="I301" s="234"/>
      <c r="J301" s="41"/>
      <c r="K301" s="41"/>
      <c r="L301" s="45"/>
      <c r="M301" s="292"/>
      <c r="N301" s="293"/>
      <c r="O301" s="294"/>
      <c r="P301" s="294"/>
      <c r="Q301" s="294"/>
      <c r="R301" s="294"/>
      <c r="S301" s="294"/>
      <c r="T301" s="295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136</v>
      </c>
      <c r="AU301" s="18" t="s">
        <v>86</v>
      </c>
    </row>
    <row r="302" s="2" customFormat="1" ht="6.96" customHeight="1">
      <c r="A302" s="39"/>
      <c r="B302" s="67"/>
      <c r="C302" s="68"/>
      <c r="D302" s="68"/>
      <c r="E302" s="68"/>
      <c r="F302" s="68"/>
      <c r="G302" s="68"/>
      <c r="H302" s="68"/>
      <c r="I302" s="68"/>
      <c r="J302" s="68"/>
      <c r="K302" s="68"/>
      <c r="L302" s="45"/>
      <c r="M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</row>
  </sheetData>
  <sheetProtection sheet="1" autoFilter="0" formatColumns="0" formatRows="0" objects="1" scenarios="1" spinCount="100000" saltValue="uW5KXKYiTQw9H3hdKNjfnFlVqg7btR6iJzDXOWDt7gSNzpj5zlPLD/nhLVN8+tlueTuYp90UefNEmxYp7uUWOg==" hashValue="TI6nr+3tXc8wQeukKC/rgmHpP2z+zBRVEPKB7dWJ3FZmyiCZNIxaZvskwr5arZaGyElaprTkcK1Q+9b1vQ4mxQ==" algorithmName="SHA-512" password="CC35"/>
  <autoFilter ref="C122:K30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5_02/113106111"/>
    <hyperlink ref="F132" r:id="rId2" display="https://podminky.urs.cz/item/CS_URS_2025_02/113107162"/>
    <hyperlink ref="F136" r:id="rId3" display="https://podminky.urs.cz/item/CS_URS_2025_02/113107164"/>
    <hyperlink ref="F140" r:id="rId4" display="https://podminky.urs.cz/item/CS_URS_2025_02/113107186"/>
    <hyperlink ref="F144" r:id="rId5" display="https://podminky.urs.cz/item/CS_URS_2025_02/113202111"/>
    <hyperlink ref="F148" r:id="rId6" display="https://podminky.urs.cz/item/CS_URS_2025_02/113203111"/>
    <hyperlink ref="F152" r:id="rId7" display="https://podminky.urs.cz/item/CS_URS_2025_02/181951112"/>
    <hyperlink ref="F157" r:id="rId8" display="https://podminky.urs.cz/item/CS_URS_2025_02/564851011"/>
    <hyperlink ref="F161" r:id="rId9" display="https://podminky.urs.cz/item/CS_URS_2025_02/564871111"/>
    <hyperlink ref="F165" r:id="rId10" display="https://podminky.urs.cz/item/CS_URS_2025_02/567134143"/>
    <hyperlink ref="F169" r:id="rId11" display="https://podminky.urs.cz/item/CS_URS_2025_02/591141111"/>
    <hyperlink ref="F176" r:id="rId12" display="https://podminky.urs.cz/item/CS_URS_2025_02/591412111"/>
    <hyperlink ref="F180" r:id="rId13" display="https://podminky.urs.cz/item/CS_URS_2025_02/596211120"/>
    <hyperlink ref="F194" r:id="rId14" display="https://podminky.urs.cz/item/CS_URS_2025_02/899202211"/>
    <hyperlink ref="F198" r:id="rId15" display="https://podminky.urs.cz/item/CS_URS_2025_02/899204112"/>
    <hyperlink ref="F206" r:id="rId16" display="https://podminky.urs.cz/item/CS_URS_2025_02/914511112"/>
    <hyperlink ref="F210" r:id="rId17" display="https://podminky.urs.cz/item/CS_URS_2025_02/915131112"/>
    <hyperlink ref="F216" r:id="rId18" display="https://podminky.urs.cz/item/CS_URS_2025_02/915211112"/>
    <hyperlink ref="F220" r:id="rId19" display="https://podminky.urs.cz/item/CS_URS_2025_02/915211116"/>
    <hyperlink ref="F224" r:id="rId20" display="https://podminky.urs.cz/item/CS_URS_2025_02/915221112"/>
    <hyperlink ref="F228" r:id="rId21" display="https://podminky.urs.cz/item/CS_URS_2025_02/915221122"/>
    <hyperlink ref="F232" r:id="rId22" display="https://podminky.urs.cz/item/CS_URS_2025_02/915231116"/>
    <hyperlink ref="F236" r:id="rId23" display="https://podminky.urs.cz/item/CS_URS_2025_02/915611111"/>
    <hyperlink ref="F240" r:id="rId24" display="https://podminky.urs.cz/item/CS_URS_2025_02/915621111"/>
    <hyperlink ref="F244" r:id="rId25" display="https://podminky.urs.cz/item/CS_URS_2025_02/916431112"/>
    <hyperlink ref="F254" r:id="rId26" display="https://podminky.urs.cz/item/CS_URS_2025_02/919735116"/>
    <hyperlink ref="F258" r:id="rId27" display="https://podminky.urs.cz/item/CS_URS_2025_02/966006132"/>
    <hyperlink ref="F262" r:id="rId28" display="https://podminky.urs.cz/item/CS_URS_2025_02/979071131"/>
    <hyperlink ref="F267" r:id="rId29" display="https://podminky.urs.cz/item/CS_URS_2025_02/997211511"/>
    <hyperlink ref="F284" r:id="rId30" display="https://podminky.urs.cz/item/CS_URS_2025_02/997211519"/>
    <hyperlink ref="F288" r:id="rId31" display="https://podminky.urs.cz/item/CS_URS_2025_02/997221861"/>
    <hyperlink ref="F292" r:id="rId32" display="https://podminky.urs.cz/item/CS_URS_2025_02/997221873"/>
    <hyperlink ref="F296" r:id="rId33" display="https://podminky.urs.cz/item/CS_URS_2025_02/997221875"/>
    <hyperlink ref="F301" r:id="rId34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hidden="1" s="1" customFormat="1" ht="24.96" customHeight="1">
      <c r="B4" s="21"/>
      <c r="D4" s="139" t="s">
        <v>94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– autobusové zastávky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423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26. 7. 2025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23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32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ROUND((SUM(BE123:BE232)),  2)</f>
        <v>0</v>
      </c>
      <c r="G33" s="39"/>
      <c r="H33" s="39"/>
      <c r="I33" s="156">
        <v>0.20999999999999999</v>
      </c>
      <c r="J33" s="155">
        <f>ROUND(((SUM(BE123:BE232))*I33),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42</v>
      </c>
      <c r="F34" s="155">
        <f>ROUND((SUM(BF123:BF232)),  2)</f>
        <v>0</v>
      </c>
      <c r="G34" s="39"/>
      <c r="H34" s="39"/>
      <c r="I34" s="156">
        <v>0.12</v>
      </c>
      <c r="J34" s="155">
        <f>ROUND(((SUM(BF123:BF232))*I34),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ROUND((SUM(BG123:BG232)),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ROUND((SUM(BH123:BH232)),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ROUND((SUM(BI123:BI232)),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– autobusové zastávky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102 - Zastávka J. Palacha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Město Břeclav</v>
      </c>
      <c r="G89" s="41"/>
      <c r="H89" s="41"/>
      <c r="I89" s="33" t="s">
        <v>24</v>
      </c>
      <c r="J89" s="80" t="str">
        <f>IF(J12="","",J12)</f>
        <v>26. 7. 2025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31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J158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J170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J205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J229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Břeclav – autobusové zastávky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102 - Zastávka J. Palacha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F12</f>
        <v>Město Břeclav</v>
      </c>
      <c r="G117" s="41"/>
      <c r="H117" s="41"/>
      <c r="I117" s="33" t="s">
        <v>24</v>
      </c>
      <c r="J117" s="80" t="str">
        <f>IF(J12="","",J12)</f>
        <v>26. 7. 2025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26</v>
      </c>
      <c r="D119" s="41"/>
      <c r="E119" s="41"/>
      <c r="F119" s="28" t="str">
        <f>E15</f>
        <v>Město Břeclav</v>
      </c>
      <c r="G119" s="41"/>
      <c r="H119" s="41"/>
      <c r="I119" s="33" t="s">
        <v>31</v>
      </c>
      <c r="J119" s="37" t="str">
        <f>E21</f>
        <v>Ing. Bořek Zvědělík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29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>Ing. Bořek Zvědělík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111</v>
      </c>
      <c r="D122" s="195" t="s">
        <v>61</v>
      </c>
      <c r="E122" s="195" t="s">
        <v>57</v>
      </c>
      <c r="F122" s="195" t="s">
        <v>58</v>
      </c>
      <c r="G122" s="195" t="s">
        <v>112</v>
      </c>
      <c r="H122" s="195" t="s">
        <v>113</v>
      </c>
      <c r="I122" s="195" t="s">
        <v>114</v>
      </c>
      <c r="J122" s="195" t="s">
        <v>100</v>
      </c>
      <c r="K122" s="196" t="s">
        <v>115</v>
      </c>
      <c r="L122" s="197"/>
      <c r="M122" s="101" t="s">
        <v>1</v>
      </c>
      <c r="N122" s="102" t="s">
        <v>40</v>
      </c>
      <c r="O122" s="102" t="s">
        <v>116</v>
      </c>
      <c r="P122" s="102" t="s">
        <v>117</v>
      </c>
      <c r="Q122" s="102" t="s">
        <v>118</v>
      </c>
      <c r="R122" s="102" t="s">
        <v>119</v>
      </c>
      <c r="S122" s="102" t="s">
        <v>120</v>
      </c>
      <c r="T122" s="103" t="s">
        <v>121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122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97.862922999999981</v>
      </c>
      <c r="S123" s="105"/>
      <c r="T123" s="201">
        <f>T124</f>
        <v>213.85799999999998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102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123</v>
      </c>
      <c r="F124" s="206" t="s">
        <v>124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P125+P142+P158+P170+P205+P229</f>
        <v>0</v>
      </c>
      <c r="Q124" s="211"/>
      <c r="R124" s="212">
        <f>R125+R142+R158+R170+R205+R229</f>
        <v>97.862922999999981</v>
      </c>
      <c r="S124" s="211"/>
      <c r="T124" s="213">
        <f>T125+T142+T158+T170+T205+T229</f>
        <v>213.85799999999998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125</v>
      </c>
      <c r="BK124" s="216">
        <f>BK125+BK142+BK158+BK170+BK205+BK229</f>
        <v>0</v>
      </c>
    </row>
    <row r="125" s="12" customFormat="1" ht="22.8" customHeight="1">
      <c r="A125" s="12"/>
      <c r="B125" s="203"/>
      <c r="C125" s="204"/>
      <c r="D125" s="205" t="s">
        <v>75</v>
      </c>
      <c r="E125" s="217" t="s">
        <v>84</v>
      </c>
      <c r="F125" s="217" t="s">
        <v>126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SUM(P126:P141)</f>
        <v>0</v>
      </c>
      <c r="Q125" s="211"/>
      <c r="R125" s="212">
        <f>SUM(R126:R141)</f>
        <v>0</v>
      </c>
      <c r="S125" s="211"/>
      <c r="T125" s="213">
        <f>SUM(T126:T141)</f>
        <v>213.75799999999998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84</v>
      </c>
      <c r="AY125" s="214" t="s">
        <v>125</v>
      </c>
      <c r="BK125" s="216">
        <f>SUM(BK126:BK141)</f>
        <v>0</v>
      </c>
    </row>
    <row r="126" s="2" customFormat="1" ht="21.75" customHeight="1">
      <c r="A126" s="39"/>
      <c r="B126" s="40"/>
      <c r="C126" s="219" t="s">
        <v>84</v>
      </c>
      <c r="D126" s="219" t="s">
        <v>127</v>
      </c>
      <c r="E126" s="220" t="s">
        <v>147</v>
      </c>
      <c r="F126" s="221" t="s">
        <v>148</v>
      </c>
      <c r="G126" s="222" t="s">
        <v>130</v>
      </c>
      <c r="H126" s="223">
        <v>157</v>
      </c>
      <c r="I126" s="224"/>
      <c r="J126" s="225">
        <f>ROUND(I126*H126,2)</f>
        <v>0</v>
      </c>
      <c r="K126" s="221" t="s">
        <v>131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0.57999999999999996</v>
      </c>
      <c r="T126" s="229">
        <f>S126*H126</f>
        <v>91.059999999999988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132</v>
      </c>
      <c r="AT126" s="230" t="s">
        <v>127</v>
      </c>
      <c r="AU126" s="230" t="s">
        <v>86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132</v>
      </c>
      <c r="BM126" s="230" t="s">
        <v>424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150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86</v>
      </c>
    </row>
    <row r="128" s="2" customFormat="1">
      <c r="A128" s="39"/>
      <c r="B128" s="40"/>
      <c r="C128" s="41"/>
      <c r="D128" s="237" t="s">
        <v>136</v>
      </c>
      <c r="E128" s="41"/>
      <c r="F128" s="238" t="s">
        <v>151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86</v>
      </c>
    </row>
    <row r="129" s="13" customFormat="1">
      <c r="A129" s="13"/>
      <c r="B129" s="239"/>
      <c r="C129" s="240"/>
      <c r="D129" s="232" t="s">
        <v>138</v>
      </c>
      <c r="E129" s="241" t="s">
        <v>1</v>
      </c>
      <c r="F129" s="242" t="s">
        <v>425</v>
      </c>
      <c r="G129" s="240"/>
      <c r="H129" s="243">
        <v>157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138</v>
      </c>
      <c r="AU129" s="249" t="s">
        <v>86</v>
      </c>
      <c r="AV129" s="13" t="s">
        <v>86</v>
      </c>
      <c r="AW129" s="13" t="s">
        <v>33</v>
      </c>
      <c r="AX129" s="13" t="s">
        <v>84</v>
      </c>
      <c r="AY129" s="249" t="s">
        <v>125</v>
      </c>
    </row>
    <row r="130" s="2" customFormat="1" ht="16.5" customHeight="1">
      <c r="A130" s="39"/>
      <c r="B130" s="40"/>
      <c r="C130" s="219" t="s">
        <v>86</v>
      </c>
      <c r="D130" s="219" t="s">
        <v>127</v>
      </c>
      <c r="E130" s="220" t="s">
        <v>153</v>
      </c>
      <c r="F130" s="221" t="s">
        <v>154</v>
      </c>
      <c r="G130" s="222" t="s">
        <v>130</v>
      </c>
      <c r="H130" s="223">
        <v>157</v>
      </c>
      <c r="I130" s="224"/>
      <c r="J130" s="225">
        <f>ROUND(I130*H130,2)</f>
        <v>0</v>
      </c>
      <c r="K130" s="221" t="s">
        <v>131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0.70899999999999996</v>
      </c>
      <c r="T130" s="229">
        <f>S130*H130</f>
        <v>111.31299999999999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132</v>
      </c>
      <c r="AT130" s="230" t="s">
        <v>127</v>
      </c>
      <c r="AU130" s="230" t="s">
        <v>86</v>
      </c>
      <c r="AY130" s="18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132</v>
      </c>
      <c r="BM130" s="230" t="s">
        <v>426</v>
      </c>
    </row>
    <row r="131" s="2" customFormat="1">
      <c r="A131" s="39"/>
      <c r="B131" s="40"/>
      <c r="C131" s="41"/>
      <c r="D131" s="232" t="s">
        <v>134</v>
      </c>
      <c r="E131" s="41"/>
      <c r="F131" s="233" t="s">
        <v>156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86</v>
      </c>
    </row>
    <row r="132" s="2" customFormat="1">
      <c r="A132" s="39"/>
      <c r="B132" s="40"/>
      <c r="C132" s="41"/>
      <c r="D132" s="237" t="s">
        <v>136</v>
      </c>
      <c r="E132" s="41"/>
      <c r="F132" s="238" t="s">
        <v>157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136</v>
      </c>
      <c r="AU132" s="18" t="s">
        <v>86</v>
      </c>
    </row>
    <row r="133" s="13" customFormat="1">
      <c r="A133" s="13"/>
      <c r="B133" s="239"/>
      <c r="C133" s="240"/>
      <c r="D133" s="232" t="s">
        <v>138</v>
      </c>
      <c r="E133" s="241" t="s">
        <v>1</v>
      </c>
      <c r="F133" s="242" t="s">
        <v>427</v>
      </c>
      <c r="G133" s="240"/>
      <c r="H133" s="243">
        <v>157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138</v>
      </c>
      <c r="AU133" s="249" t="s">
        <v>86</v>
      </c>
      <c r="AV133" s="13" t="s">
        <v>86</v>
      </c>
      <c r="AW133" s="13" t="s">
        <v>33</v>
      </c>
      <c r="AX133" s="13" t="s">
        <v>84</v>
      </c>
      <c r="AY133" s="249" t="s">
        <v>125</v>
      </c>
    </row>
    <row r="134" s="2" customFormat="1" ht="16.5" customHeight="1">
      <c r="A134" s="39"/>
      <c r="B134" s="40"/>
      <c r="C134" s="219" t="s">
        <v>146</v>
      </c>
      <c r="D134" s="219" t="s">
        <v>127</v>
      </c>
      <c r="E134" s="220" t="s">
        <v>168</v>
      </c>
      <c r="F134" s="221" t="s">
        <v>169</v>
      </c>
      <c r="G134" s="222" t="s">
        <v>162</v>
      </c>
      <c r="H134" s="223">
        <v>99</v>
      </c>
      <c r="I134" s="224"/>
      <c r="J134" s="225">
        <f>ROUND(I134*H134,2)</f>
        <v>0</v>
      </c>
      <c r="K134" s="221" t="s">
        <v>131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0.11500000000000001</v>
      </c>
      <c r="T134" s="229">
        <f>S134*H134</f>
        <v>11.385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132</v>
      </c>
      <c r="AT134" s="230" t="s">
        <v>127</v>
      </c>
      <c r="AU134" s="230" t="s">
        <v>86</v>
      </c>
      <c r="AY134" s="18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132</v>
      </c>
      <c r="BM134" s="230" t="s">
        <v>428</v>
      </c>
    </row>
    <row r="135" s="2" customFormat="1">
      <c r="A135" s="39"/>
      <c r="B135" s="40"/>
      <c r="C135" s="41"/>
      <c r="D135" s="232" t="s">
        <v>134</v>
      </c>
      <c r="E135" s="41"/>
      <c r="F135" s="233" t="s">
        <v>171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86</v>
      </c>
    </row>
    <row r="136" s="2" customFormat="1">
      <c r="A136" s="39"/>
      <c r="B136" s="40"/>
      <c r="C136" s="41"/>
      <c r="D136" s="237" t="s">
        <v>136</v>
      </c>
      <c r="E136" s="41"/>
      <c r="F136" s="238" t="s">
        <v>172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136</v>
      </c>
      <c r="AU136" s="18" t="s">
        <v>86</v>
      </c>
    </row>
    <row r="137" s="13" customFormat="1">
      <c r="A137" s="13"/>
      <c r="B137" s="239"/>
      <c r="C137" s="240"/>
      <c r="D137" s="232" t="s">
        <v>138</v>
      </c>
      <c r="E137" s="241" t="s">
        <v>1</v>
      </c>
      <c r="F137" s="242" t="s">
        <v>429</v>
      </c>
      <c r="G137" s="240"/>
      <c r="H137" s="243">
        <v>99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138</v>
      </c>
      <c r="AU137" s="249" t="s">
        <v>86</v>
      </c>
      <c r="AV137" s="13" t="s">
        <v>86</v>
      </c>
      <c r="AW137" s="13" t="s">
        <v>33</v>
      </c>
      <c r="AX137" s="13" t="s">
        <v>84</v>
      </c>
      <c r="AY137" s="249" t="s">
        <v>125</v>
      </c>
    </row>
    <row r="138" s="2" customFormat="1" ht="16.5" customHeight="1">
      <c r="A138" s="39"/>
      <c r="B138" s="40"/>
      <c r="C138" s="219" t="s">
        <v>132</v>
      </c>
      <c r="D138" s="219" t="s">
        <v>127</v>
      </c>
      <c r="E138" s="220" t="s">
        <v>175</v>
      </c>
      <c r="F138" s="221" t="s">
        <v>176</v>
      </c>
      <c r="G138" s="222" t="s">
        <v>130</v>
      </c>
      <c r="H138" s="223">
        <v>157</v>
      </c>
      <c r="I138" s="224"/>
      <c r="J138" s="225">
        <f>ROUND(I138*H138,2)</f>
        <v>0</v>
      </c>
      <c r="K138" s="221" t="s">
        <v>131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132</v>
      </c>
      <c r="AT138" s="230" t="s">
        <v>127</v>
      </c>
      <c r="AU138" s="230" t="s">
        <v>86</v>
      </c>
      <c r="AY138" s="18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132</v>
      </c>
      <c r="BM138" s="230" t="s">
        <v>430</v>
      </c>
    </row>
    <row r="139" s="2" customFormat="1">
      <c r="A139" s="39"/>
      <c r="B139" s="40"/>
      <c r="C139" s="41"/>
      <c r="D139" s="232" t="s">
        <v>134</v>
      </c>
      <c r="E139" s="41"/>
      <c r="F139" s="233" t="s">
        <v>178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86</v>
      </c>
    </row>
    <row r="140" s="2" customFormat="1">
      <c r="A140" s="39"/>
      <c r="B140" s="40"/>
      <c r="C140" s="41"/>
      <c r="D140" s="237" t="s">
        <v>136</v>
      </c>
      <c r="E140" s="41"/>
      <c r="F140" s="238" t="s">
        <v>179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136</v>
      </c>
      <c r="AU140" s="18" t="s">
        <v>86</v>
      </c>
    </row>
    <row r="141" s="13" customFormat="1">
      <c r="A141" s="13"/>
      <c r="B141" s="239"/>
      <c r="C141" s="240"/>
      <c r="D141" s="232" t="s">
        <v>138</v>
      </c>
      <c r="E141" s="241" t="s">
        <v>1</v>
      </c>
      <c r="F141" s="242" t="s">
        <v>431</v>
      </c>
      <c r="G141" s="240"/>
      <c r="H141" s="243">
        <v>157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138</v>
      </c>
      <c r="AU141" s="249" t="s">
        <v>86</v>
      </c>
      <c r="AV141" s="13" t="s">
        <v>86</v>
      </c>
      <c r="AW141" s="13" t="s">
        <v>33</v>
      </c>
      <c r="AX141" s="13" t="s">
        <v>84</v>
      </c>
      <c r="AY141" s="249" t="s">
        <v>125</v>
      </c>
    </row>
    <row r="142" s="12" customFormat="1" ht="22.8" customHeight="1">
      <c r="A142" s="12"/>
      <c r="B142" s="203"/>
      <c r="C142" s="204"/>
      <c r="D142" s="205" t="s">
        <v>75</v>
      </c>
      <c r="E142" s="217" t="s">
        <v>159</v>
      </c>
      <c r="F142" s="217" t="s">
        <v>181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SUM(P143:P157)</f>
        <v>0</v>
      </c>
      <c r="Q142" s="211"/>
      <c r="R142" s="212">
        <f>SUM(R143:R157)</f>
        <v>97.449899999999985</v>
      </c>
      <c r="S142" s="211"/>
      <c r="T142" s="213">
        <f>SUM(T143:T157)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84</v>
      </c>
      <c r="AT142" s="215" t="s">
        <v>75</v>
      </c>
      <c r="AU142" s="215" t="s">
        <v>84</v>
      </c>
      <c r="AY142" s="214" t="s">
        <v>125</v>
      </c>
      <c r="BK142" s="216">
        <f>SUM(BK143:BK157)</f>
        <v>0</v>
      </c>
    </row>
    <row r="143" s="2" customFormat="1" ht="16.5" customHeight="1">
      <c r="A143" s="39"/>
      <c r="B143" s="40"/>
      <c r="C143" s="219" t="s">
        <v>159</v>
      </c>
      <c r="D143" s="219" t="s">
        <v>127</v>
      </c>
      <c r="E143" s="220" t="s">
        <v>190</v>
      </c>
      <c r="F143" s="221" t="s">
        <v>191</v>
      </c>
      <c r="G143" s="222" t="s">
        <v>130</v>
      </c>
      <c r="H143" s="223">
        <v>157</v>
      </c>
      <c r="I143" s="224"/>
      <c r="J143" s="225">
        <f>ROUND(I143*H143,2)</f>
        <v>0</v>
      </c>
      <c r="K143" s="221" t="s">
        <v>131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132</v>
      </c>
      <c r="AT143" s="230" t="s">
        <v>127</v>
      </c>
      <c r="AU143" s="230" t="s">
        <v>86</v>
      </c>
      <c r="AY143" s="18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132</v>
      </c>
      <c r="BM143" s="230" t="s">
        <v>432</v>
      </c>
    </row>
    <row r="144" s="2" customFormat="1">
      <c r="A144" s="39"/>
      <c r="B144" s="40"/>
      <c r="C144" s="41"/>
      <c r="D144" s="232" t="s">
        <v>134</v>
      </c>
      <c r="E144" s="41"/>
      <c r="F144" s="233" t="s">
        <v>193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86</v>
      </c>
    </row>
    <row r="145" s="2" customFormat="1">
      <c r="A145" s="39"/>
      <c r="B145" s="40"/>
      <c r="C145" s="41"/>
      <c r="D145" s="237" t="s">
        <v>136</v>
      </c>
      <c r="E145" s="41"/>
      <c r="F145" s="238" t="s">
        <v>194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136</v>
      </c>
      <c r="AU145" s="18" t="s">
        <v>86</v>
      </c>
    </row>
    <row r="146" s="13" customFormat="1">
      <c r="A146" s="13"/>
      <c r="B146" s="239"/>
      <c r="C146" s="240"/>
      <c r="D146" s="232" t="s">
        <v>138</v>
      </c>
      <c r="E146" s="241" t="s">
        <v>1</v>
      </c>
      <c r="F146" s="242" t="s">
        <v>433</v>
      </c>
      <c r="G146" s="240"/>
      <c r="H146" s="243">
        <v>157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138</v>
      </c>
      <c r="AU146" s="249" t="s">
        <v>86</v>
      </c>
      <c r="AV146" s="13" t="s">
        <v>86</v>
      </c>
      <c r="AW146" s="13" t="s">
        <v>33</v>
      </c>
      <c r="AX146" s="13" t="s">
        <v>84</v>
      </c>
      <c r="AY146" s="249" t="s">
        <v>125</v>
      </c>
    </row>
    <row r="147" s="2" customFormat="1" ht="16.5" customHeight="1">
      <c r="A147" s="39"/>
      <c r="B147" s="40"/>
      <c r="C147" s="219" t="s">
        <v>167</v>
      </c>
      <c r="D147" s="219" t="s">
        <v>127</v>
      </c>
      <c r="E147" s="220" t="s">
        <v>197</v>
      </c>
      <c r="F147" s="221" t="s">
        <v>198</v>
      </c>
      <c r="G147" s="222" t="s">
        <v>130</v>
      </c>
      <c r="H147" s="223">
        <v>157</v>
      </c>
      <c r="I147" s="224"/>
      <c r="J147" s="225">
        <f>ROUND(I147*H147,2)</f>
        <v>0</v>
      </c>
      <c r="K147" s="221" t="s">
        <v>131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132</v>
      </c>
      <c r="AT147" s="230" t="s">
        <v>127</v>
      </c>
      <c r="AU147" s="230" t="s">
        <v>86</v>
      </c>
      <c r="AY147" s="18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132</v>
      </c>
      <c r="BM147" s="230" t="s">
        <v>434</v>
      </c>
    </row>
    <row r="148" s="2" customFormat="1">
      <c r="A148" s="39"/>
      <c r="B148" s="40"/>
      <c r="C148" s="41"/>
      <c r="D148" s="232" t="s">
        <v>134</v>
      </c>
      <c r="E148" s="41"/>
      <c r="F148" s="233" t="s">
        <v>200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134</v>
      </c>
      <c r="AU148" s="18" t="s">
        <v>86</v>
      </c>
    </row>
    <row r="149" s="2" customFormat="1">
      <c r="A149" s="39"/>
      <c r="B149" s="40"/>
      <c r="C149" s="41"/>
      <c r="D149" s="237" t="s">
        <v>136</v>
      </c>
      <c r="E149" s="41"/>
      <c r="F149" s="238" t="s">
        <v>201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86</v>
      </c>
    </row>
    <row r="150" s="13" customFormat="1">
      <c r="A150" s="13"/>
      <c r="B150" s="239"/>
      <c r="C150" s="240"/>
      <c r="D150" s="232" t="s">
        <v>138</v>
      </c>
      <c r="E150" s="241" t="s">
        <v>1</v>
      </c>
      <c r="F150" s="242" t="s">
        <v>435</v>
      </c>
      <c r="G150" s="240"/>
      <c r="H150" s="243">
        <v>157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138</v>
      </c>
      <c r="AU150" s="249" t="s">
        <v>86</v>
      </c>
      <c r="AV150" s="13" t="s">
        <v>86</v>
      </c>
      <c r="AW150" s="13" t="s">
        <v>33</v>
      </c>
      <c r="AX150" s="13" t="s">
        <v>84</v>
      </c>
      <c r="AY150" s="249" t="s">
        <v>125</v>
      </c>
    </row>
    <row r="151" s="2" customFormat="1" ht="16.5" customHeight="1">
      <c r="A151" s="39"/>
      <c r="B151" s="40"/>
      <c r="C151" s="219" t="s">
        <v>174</v>
      </c>
      <c r="D151" s="219" t="s">
        <v>127</v>
      </c>
      <c r="E151" s="220" t="s">
        <v>204</v>
      </c>
      <c r="F151" s="221" t="s">
        <v>205</v>
      </c>
      <c r="G151" s="222" t="s">
        <v>130</v>
      </c>
      <c r="H151" s="223">
        <v>157</v>
      </c>
      <c r="I151" s="224"/>
      <c r="J151" s="225">
        <f>ROUND(I151*H151,2)</f>
        <v>0</v>
      </c>
      <c r="K151" s="221" t="s">
        <v>131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0.19536000000000001</v>
      </c>
      <c r="R151" s="228">
        <f>Q151*H151</f>
        <v>30.671520000000001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132</v>
      </c>
      <c r="AT151" s="230" t="s">
        <v>127</v>
      </c>
      <c r="AU151" s="230" t="s">
        <v>86</v>
      </c>
      <c r="AY151" s="18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132</v>
      </c>
      <c r="BM151" s="230" t="s">
        <v>436</v>
      </c>
    </row>
    <row r="152" s="2" customFormat="1">
      <c r="A152" s="39"/>
      <c r="B152" s="40"/>
      <c r="C152" s="41"/>
      <c r="D152" s="232" t="s">
        <v>134</v>
      </c>
      <c r="E152" s="41"/>
      <c r="F152" s="233" t="s">
        <v>207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86</v>
      </c>
    </row>
    <row r="153" s="2" customFormat="1">
      <c r="A153" s="39"/>
      <c r="B153" s="40"/>
      <c r="C153" s="41"/>
      <c r="D153" s="237" t="s">
        <v>136</v>
      </c>
      <c r="E153" s="41"/>
      <c r="F153" s="238" t="s">
        <v>208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86</v>
      </c>
    </row>
    <row r="154" s="13" customFormat="1">
      <c r="A154" s="13"/>
      <c r="B154" s="239"/>
      <c r="C154" s="240"/>
      <c r="D154" s="232" t="s">
        <v>138</v>
      </c>
      <c r="E154" s="241" t="s">
        <v>1</v>
      </c>
      <c r="F154" s="242" t="s">
        <v>437</v>
      </c>
      <c r="G154" s="240"/>
      <c r="H154" s="243">
        <v>157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138</v>
      </c>
      <c r="AU154" s="249" t="s">
        <v>86</v>
      </c>
      <c r="AV154" s="13" t="s">
        <v>86</v>
      </c>
      <c r="AW154" s="13" t="s">
        <v>33</v>
      </c>
      <c r="AX154" s="13" t="s">
        <v>84</v>
      </c>
      <c r="AY154" s="249" t="s">
        <v>125</v>
      </c>
    </row>
    <row r="155" s="2" customFormat="1" ht="16.5" customHeight="1">
      <c r="A155" s="39"/>
      <c r="B155" s="40"/>
      <c r="C155" s="250" t="s">
        <v>182</v>
      </c>
      <c r="D155" s="250" t="s">
        <v>210</v>
      </c>
      <c r="E155" s="251" t="s">
        <v>211</v>
      </c>
      <c r="F155" s="252" t="s">
        <v>212</v>
      </c>
      <c r="G155" s="253" t="s">
        <v>130</v>
      </c>
      <c r="H155" s="254">
        <v>160.13999999999999</v>
      </c>
      <c r="I155" s="255"/>
      <c r="J155" s="256">
        <f>ROUND(I155*H155,2)</f>
        <v>0</v>
      </c>
      <c r="K155" s="252" t="s">
        <v>131</v>
      </c>
      <c r="L155" s="257"/>
      <c r="M155" s="258" t="s">
        <v>1</v>
      </c>
      <c r="N155" s="259" t="s">
        <v>41</v>
      </c>
      <c r="O155" s="92"/>
      <c r="P155" s="228">
        <f>O155*H155</f>
        <v>0</v>
      </c>
      <c r="Q155" s="228">
        <v>0.41699999999999998</v>
      </c>
      <c r="R155" s="228">
        <f>Q155*H155</f>
        <v>66.778379999999984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182</v>
      </c>
      <c r="AT155" s="230" t="s">
        <v>210</v>
      </c>
      <c r="AU155" s="230" t="s">
        <v>86</v>
      </c>
      <c r="AY155" s="18" t="s">
        <v>125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132</v>
      </c>
      <c r="BM155" s="230" t="s">
        <v>438</v>
      </c>
    </row>
    <row r="156" s="2" customFormat="1">
      <c r="A156" s="39"/>
      <c r="B156" s="40"/>
      <c r="C156" s="41"/>
      <c r="D156" s="232" t="s">
        <v>134</v>
      </c>
      <c r="E156" s="41"/>
      <c r="F156" s="233" t="s">
        <v>212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86</v>
      </c>
    </row>
    <row r="157" s="13" customFormat="1">
      <c r="A157" s="13"/>
      <c r="B157" s="239"/>
      <c r="C157" s="240"/>
      <c r="D157" s="232" t="s">
        <v>138</v>
      </c>
      <c r="E157" s="241" t="s">
        <v>1</v>
      </c>
      <c r="F157" s="242" t="s">
        <v>439</v>
      </c>
      <c r="G157" s="240"/>
      <c r="H157" s="243">
        <v>160.13999999999999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138</v>
      </c>
      <c r="AU157" s="249" t="s">
        <v>86</v>
      </c>
      <c r="AV157" s="13" t="s">
        <v>86</v>
      </c>
      <c r="AW157" s="13" t="s">
        <v>33</v>
      </c>
      <c r="AX157" s="13" t="s">
        <v>84</v>
      </c>
      <c r="AY157" s="249" t="s">
        <v>125</v>
      </c>
    </row>
    <row r="158" s="12" customFormat="1" ht="22.8" customHeight="1">
      <c r="A158" s="12"/>
      <c r="B158" s="203"/>
      <c r="C158" s="204"/>
      <c r="D158" s="205" t="s">
        <v>75</v>
      </c>
      <c r="E158" s="217" t="s">
        <v>182</v>
      </c>
      <c r="F158" s="217" t="s">
        <v>244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SUM(P159:P169)</f>
        <v>0</v>
      </c>
      <c r="Q158" s="211"/>
      <c r="R158" s="212">
        <f>SUM(R159:R169)</f>
        <v>0.32534000000000002</v>
      </c>
      <c r="S158" s="211"/>
      <c r="T158" s="213">
        <f>SUM(T159:T169)</f>
        <v>0.10000000000000001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84</v>
      </c>
      <c r="AT158" s="215" t="s">
        <v>75</v>
      </c>
      <c r="AU158" s="215" t="s">
        <v>84</v>
      </c>
      <c r="AY158" s="214" t="s">
        <v>125</v>
      </c>
      <c r="BK158" s="216">
        <f>SUM(BK159:BK169)</f>
        <v>0</v>
      </c>
    </row>
    <row r="159" s="2" customFormat="1" ht="16.5" customHeight="1">
      <c r="A159" s="39"/>
      <c r="B159" s="40"/>
      <c r="C159" s="219" t="s">
        <v>189</v>
      </c>
      <c r="D159" s="219" t="s">
        <v>127</v>
      </c>
      <c r="E159" s="220" t="s">
        <v>246</v>
      </c>
      <c r="F159" s="221" t="s">
        <v>247</v>
      </c>
      <c r="G159" s="222" t="s">
        <v>248</v>
      </c>
      <c r="H159" s="223">
        <v>1</v>
      </c>
      <c r="I159" s="224"/>
      <c r="J159" s="225">
        <f>ROUND(I159*H159,2)</f>
        <v>0</v>
      </c>
      <c r="K159" s="221" t="s">
        <v>131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0.10000000000000001</v>
      </c>
      <c r="T159" s="229">
        <f>S159*H159</f>
        <v>0.10000000000000001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132</v>
      </c>
      <c r="AT159" s="230" t="s">
        <v>127</v>
      </c>
      <c r="AU159" s="230" t="s">
        <v>86</v>
      </c>
      <c r="AY159" s="18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132</v>
      </c>
      <c r="BM159" s="230" t="s">
        <v>440</v>
      </c>
    </row>
    <row r="160" s="2" customFormat="1">
      <c r="A160" s="39"/>
      <c r="B160" s="40"/>
      <c r="C160" s="41"/>
      <c r="D160" s="232" t="s">
        <v>134</v>
      </c>
      <c r="E160" s="41"/>
      <c r="F160" s="233" t="s">
        <v>250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134</v>
      </c>
      <c r="AU160" s="18" t="s">
        <v>86</v>
      </c>
    </row>
    <row r="161" s="2" customFormat="1">
      <c r="A161" s="39"/>
      <c r="B161" s="40"/>
      <c r="C161" s="41"/>
      <c r="D161" s="237" t="s">
        <v>136</v>
      </c>
      <c r="E161" s="41"/>
      <c r="F161" s="238" t="s">
        <v>251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86</v>
      </c>
    </row>
    <row r="162" s="13" customFormat="1">
      <c r="A162" s="13"/>
      <c r="B162" s="239"/>
      <c r="C162" s="240"/>
      <c r="D162" s="232" t="s">
        <v>138</v>
      </c>
      <c r="E162" s="241" t="s">
        <v>1</v>
      </c>
      <c r="F162" s="242" t="s">
        <v>252</v>
      </c>
      <c r="G162" s="240"/>
      <c r="H162" s="243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138</v>
      </c>
      <c r="AU162" s="249" t="s">
        <v>86</v>
      </c>
      <c r="AV162" s="13" t="s">
        <v>86</v>
      </c>
      <c r="AW162" s="13" t="s">
        <v>33</v>
      </c>
      <c r="AX162" s="13" t="s">
        <v>84</v>
      </c>
      <c r="AY162" s="249" t="s">
        <v>125</v>
      </c>
    </row>
    <row r="163" s="2" customFormat="1" ht="16.5" customHeight="1">
      <c r="A163" s="39"/>
      <c r="B163" s="40"/>
      <c r="C163" s="219" t="s">
        <v>196</v>
      </c>
      <c r="D163" s="219" t="s">
        <v>127</v>
      </c>
      <c r="E163" s="220" t="s">
        <v>254</v>
      </c>
      <c r="F163" s="221" t="s">
        <v>255</v>
      </c>
      <c r="G163" s="222" t="s">
        <v>248</v>
      </c>
      <c r="H163" s="223">
        <v>1</v>
      </c>
      <c r="I163" s="224"/>
      <c r="J163" s="225">
        <f>ROUND(I163*H163,2)</f>
        <v>0</v>
      </c>
      <c r="K163" s="221" t="s">
        <v>131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0.21734000000000001</v>
      </c>
      <c r="R163" s="228">
        <f>Q163*H163</f>
        <v>0.21734000000000001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132</v>
      </c>
      <c r="AT163" s="230" t="s">
        <v>127</v>
      </c>
      <c r="AU163" s="230" t="s">
        <v>86</v>
      </c>
      <c r="AY163" s="18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132</v>
      </c>
      <c r="BM163" s="230" t="s">
        <v>441</v>
      </c>
    </row>
    <row r="164" s="2" customFormat="1">
      <c r="A164" s="39"/>
      <c r="B164" s="40"/>
      <c r="C164" s="41"/>
      <c r="D164" s="232" t="s">
        <v>134</v>
      </c>
      <c r="E164" s="41"/>
      <c r="F164" s="233" t="s">
        <v>255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86</v>
      </c>
    </row>
    <row r="165" s="2" customFormat="1">
      <c r="A165" s="39"/>
      <c r="B165" s="40"/>
      <c r="C165" s="41"/>
      <c r="D165" s="237" t="s">
        <v>136</v>
      </c>
      <c r="E165" s="41"/>
      <c r="F165" s="238" t="s">
        <v>257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136</v>
      </c>
      <c r="AU165" s="18" t="s">
        <v>86</v>
      </c>
    </row>
    <row r="166" s="13" customFormat="1">
      <c r="A166" s="13"/>
      <c r="B166" s="239"/>
      <c r="C166" s="240"/>
      <c r="D166" s="232" t="s">
        <v>138</v>
      </c>
      <c r="E166" s="241" t="s">
        <v>1</v>
      </c>
      <c r="F166" s="242" t="s">
        <v>258</v>
      </c>
      <c r="G166" s="240"/>
      <c r="H166" s="243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138</v>
      </c>
      <c r="AU166" s="249" t="s">
        <v>86</v>
      </c>
      <c r="AV166" s="13" t="s">
        <v>86</v>
      </c>
      <c r="AW166" s="13" t="s">
        <v>33</v>
      </c>
      <c r="AX166" s="13" t="s">
        <v>84</v>
      </c>
      <c r="AY166" s="249" t="s">
        <v>125</v>
      </c>
    </row>
    <row r="167" s="2" customFormat="1" ht="16.5" customHeight="1">
      <c r="A167" s="39"/>
      <c r="B167" s="40"/>
      <c r="C167" s="250" t="s">
        <v>203</v>
      </c>
      <c r="D167" s="250" t="s">
        <v>210</v>
      </c>
      <c r="E167" s="251" t="s">
        <v>260</v>
      </c>
      <c r="F167" s="252" t="s">
        <v>261</v>
      </c>
      <c r="G167" s="253" t="s">
        <v>248</v>
      </c>
      <c r="H167" s="254">
        <v>1</v>
      </c>
      <c r="I167" s="255"/>
      <c r="J167" s="256">
        <f>ROUND(I167*H167,2)</f>
        <v>0</v>
      </c>
      <c r="K167" s="252" t="s">
        <v>131</v>
      </c>
      <c r="L167" s="257"/>
      <c r="M167" s="258" t="s">
        <v>1</v>
      </c>
      <c r="N167" s="259" t="s">
        <v>41</v>
      </c>
      <c r="O167" s="92"/>
      <c r="P167" s="228">
        <f>O167*H167</f>
        <v>0</v>
      </c>
      <c r="Q167" s="228">
        <v>0.108</v>
      </c>
      <c r="R167" s="228">
        <f>Q167*H167</f>
        <v>0.108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182</v>
      </c>
      <c r="AT167" s="230" t="s">
        <v>210</v>
      </c>
      <c r="AU167" s="230" t="s">
        <v>86</v>
      </c>
      <c r="AY167" s="18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132</v>
      </c>
      <c r="BM167" s="230" t="s">
        <v>442</v>
      </c>
    </row>
    <row r="168" s="2" customFormat="1">
      <c r="A168" s="39"/>
      <c r="B168" s="40"/>
      <c r="C168" s="41"/>
      <c r="D168" s="232" t="s">
        <v>134</v>
      </c>
      <c r="E168" s="41"/>
      <c r="F168" s="233" t="s">
        <v>261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86</v>
      </c>
    </row>
    <row r="169" s="13" customFormat="1">
      <c r="A169" s="13"/>
      <c r="B169" s="239"/>
      <c r="C169" s="240"/>
      <c r="D169" s="232" t="s">
        <v>138</v>
      </c>
      <c r="E169" s="241" t="s">
        <v>1</v>
      </c>
      <c r="F169" s="242" t="s">
        <v>263</v>
      </c>
      <c r="G169" s="240"/>
      <c r="H169" s="243">
        <v>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138</v>
      </c>
      <c r="AU169" s="249" t="s">
        <v>86</v>
      </c>
      <c r="AV169" s="13" t="s">
        <v>86</v>
      </c>
      <c r="AW169" s="13" t="s">
        <v>33</v>
      </c>
      <c r="AX169" s="13" t="s">
        <v>84</v>
      </c>
      <c r="AY169" s="249" t="s">
        <v>125</v>
      </c>
    </row>
    <row r="170" s="12" customFormat="1" ht="22.8" customHeight="1">
      <c r="A170" s="12"/>
      <c r="B170" s="203"/>
      <c r="C170" s="204"/>
      <c r="D170" s="205" t="s">
        <v>75</v>
      </c>
      <c r="E170" s="217" t="s">
        <v>189</v>
      </c>
      <c r="F170" s="217" t="s">
        <v>264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SUM(P171:P204)</f>
        <v>0</v>
      </c>
      <c r="Q170" s="211"/>
      <c r="R170" s="212">
        <f>SUM(R171:R204)</f>
        <v>0.087682999999999997</v>
      </c>
      <c r="S170" s="211"/>
      <c r="T170" s="213">
        <f>SUM(T171:T204)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84</v>
      </c>
      <c r="AT170" s="215" t="s">
        <v>75</v>
      </c>
      <c r="AU170" s="215" t="s">
        <v>84</v>
      </c>
      <c r="AY170" s="214" t="s">
        <v>125</v>
      </c>
      <c r="BK170" s="216">
        <f>SUM(BK171:BK204)</f>
        <v>0</v>
      </c>
    </row>
    <row r="171" s="2" customFormat="1" ht="16.5" customHeight="1">
      <c r="A171" s="39"/>
      <c r="B171" s="40"/>
      <c r="C171" s="219" t="s">
        <v>8</v>
      </c>
      <c r="D171" s="219" t="s">
        <v>127</v>
      </c>
      <c r="E171" s="220" t="s">
        <v>272</v>
      </c>
      <c r="F171" s="221" t="s">
        <v>273</v>
      </c>
      <c r="G171" s="222" t="s">
        <v>130</v>
      </c>
      <c r="H171" s="223">
        <v>2.2999999999999998</v>
      </c>
      <c r="I171" s="224"/>
      <c r="J171" s="225">
        <f>ROUND(I171*H171,2)</f>
        <v>0</v>
      </c>
      <c r="K171" s="221" t="s">
        <v>131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0.0014499999999999999</v>
      </c>
      <c r="R171" s="228">
        <f>Q171*H171</f>
        <v>0.0033349999999999994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132</v>
      </c>
      <c r="AT171" s="230" t="s">
        <v>127</v>
      </c>
      <c r="AU171" s="230" t="s">
        <v>86</v>
      </c>
      <c r="AY171" s="18" t="s">
        <v>125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132</v>
      </c>
      <c r="BM171" s="230" t="s">
        <v>443</v>
      </c>
    </row>
    <row r="172" s="2" customFormat="1">
      <c r="A172" s="39"/>
      <c r="B172" s="40"/>
      <c r="C172" s="41"/>
      <c r="D172" s="232" t="s">
        <v>134</v>
      </c>
      <c r="E172" s="41"/>
      <c r="F172" s="233" t="s">
        <v>275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86</v>
      </c>
    </row>
    <row r="173" s="2" customFormat="1">
      <c r="A173" s="39"/>
      <c r="B173" s="40"/>
      <c r="C173" s="41"/>
      <c r="D173" s="237" t="s">
        <v>136</v>
      </c>
      <c r="E173" s="41"/>
      <c r="F173" s="238" t="s">
        <v>276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136</v>
      </c>
      <c r="AU173" s="18" t="s">
        <v>86</v>
      </c>
    </row>
    <row r="174" s="13" customFormat="1">
      <c r="A174" s="13"/>
      <c r="B174" s="239"/>
      <c r="C174" s="240"/>
      <c r="D174" s="232" t="s">
        <v>138</v>
      </c>
      <c r="E174" s="241" t="s">
        <v>1</v>
      </c>
      <c r="F174" s="242" t="s">
        <v>444</v>
      </c>
      <c r="G174" s="240"/>
      <c r="H174" s="243">
        <v>0.90000000000000002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138</v>
      </c>
      <c r="AU174" s="249" t="s">
        <v>86</v>
      </c>
      <c r="AV174" s="13" t="s">
        <v>86</v>
      </c>
      <c r="AW174" s="13" t="s">
        <v>33</v>
      </c>
      <c r="AX174" s="13" t="s">
        <v>76</v>
      </c>
      <c r="AY174" s="249" t="s">
        <v>125</v>
      </c>
    </row>
    <row r="175" s="13" customFormat="1">
      <c r="A175" s="13"/>
      <c r="B175" s="239"/>
      <c r="C175" s="240"/>
      <c r="D175" s="232" t="s">
        <v>138</v>
      </c>
      <c r="E175" s="241" t="s">
        <v>1</v>
      </c>
      <c r="F175" s="242" t="s">
        <v>278</v>
      </c>
      <c r="G175" s="240"/>
      <c r="H175" s="243">
        <v>1.3999999999999999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138</v>
      </c>
      <c r="AU175" s="249" t="s">
        <v>86</v>
      </c>
      <c r="AV175" s="13" t="s">
        <v>86</v>
      </c>
      <c r="AW175" s="13" t="s">
        <v>33</v>
      </c>
      <c r="AX175" s="13" t="s">
        <v>76</v>
      </c>
      <c r="AY175" s="249" t="s">
        <v>125</v>
      </c>
    </row>
    <row r="176" s="14" customFormat="1">
      <c r="A176" s="14"/>
      <c r="B176" s="260"/>
      <c r="C176" s="261"/>
      <c r="D176" s="232" t="s">
        <v>138</v>
      </c>
      <c r="E176" s="262" t="s">
        <v>1</v>
      </c>
      <c r="F176" s="263" t="s">
        <v>279</v>
      </c>
      <c r="G176" s="261"/>
      <c r="H176" s="264">
        <v>2.2999999999999998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0" t="s">
        <v>138</v>
      </c>
      <c r="AU176" s="270" t="s">
        <v>86</v>
      </c>
      <c r="AV176" s="14" t="s">
        <v>132</v>
      </c>
      <c r="AW176" s="14" t="s">
        <v>33</v>
      </c>
      <c r="AX176" s="14" t="s">
        <v>84</v>
      </c>
      <c r="AY176" s="270" t="s">
        <v>125</v>
      </c>
    </row>
    <row r="177" s="2" customFormat="1" ht="16.5" customHeight="1">
      <c r="A177" s="39"/>
      <c r="B177" s="40"/>
      <c r="C177" s="219" t="s">
        <v>215</v>
      </c>
      <c r="D177" s="219" t="s">
        <v>127</v>
      </c>
      <c r="E177" s="220" t="s">
        <v>281</v>
      </c>
      <c r="F177" s="221" t="s">
        <v>282</v>
      </c>
      <c r="G177" s="222" t="s">
        <v>162</v>
      </c>
      <c r="H177" s="223">
        <v>80</v>
      </c>
      <c r="I177" s="224"/>
      <c r="J177" s="225">
        <f>ROUND(I177*H177,2)</f>
        <v>0</v>
      </c>
      <c r="K177" s="221" t="s">
        <v>131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0.00033</v>
      </c>
      <c r="R177" s="228">
        <f>Q177*H177</f>
        <v>0.0264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132</v>
      </c>
      <c r="AT177" s="230" t="s">
        <v>127</v>
      </c>
      <c r="AU177" s="230" t="s">
        <v>86</v>
      </c>
      <c r="AY177" s="18" t="s">
        <v>125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132</v>
      </c>
      <c r="BM177" s="230" t="s">
        <v>445</v>
      </c>
    </row>
    <row r="178" s="2" customFormat="1">
      <c r="A178" s="39"/>
      <c r="B178" s="40"/>
      <c r="C178" s="41"/>
      <c r="D178" s="232" t="s">
        <v>134</v>
      </c>
      <c r="E178" s="41"/>
      <c r="F178" s="233" t="s">
        <v>284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134</v>
      </c>
      <c r="AU178" s="18" t="s">
        <v>86</v>
      </c>
    </row>
    <row r="179" s="2" customFormat="1">
      <c r="A179" s="39"/>
      <c r="B179" s="40"/>
      <c r="C179" s="41"/>
      <c r="D179" s="237" t="s">
        <v>136</v>
      </c>
      <c r="E179" s="41"/>
      <c r="F179" s="238" t="s">
        <v>285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136</v>
      </c>
      <c r="AU179" s="18" t="s">
        <v>86</v>
      </c>
    </row>
    <row r="180" s="13" customFormat="1">
      <c r="A180" s="13"/>
      <c r="B180" s="239"/>
      <c r="C180" s="240"/>
      <c r="D180" s="232" t="s">
        <v>138</v>
      </c>
      <c r="E180" s="241" t="s">
        <v>1</v>
      </c>
      <c r="F180" s="242" t="s">
        <v>446</v>
      </c>
      <c r="G180" s="240"/>
      <c r="H180" s="243">
        <v>80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138</v>
      </c>
      <c r="AU180" s="249" t="s">
        <v>86</v>
      </c>
      <c r="AV180" s="13" t="s">
        <v>86</v>
      </c>
      <c r="AW180" s="13" t="s">
        <v>33</v>
      </c>
      <c r="AX180" s="13" t="s">
        <v>84</v>
      </c>
      <c r="AY180" s="249" t="s">
        <v>125</v>
      </c>
    </row>
    <row r="181" s="2" customFormat="1" ht="16.5" customHeight="1">
      <c r="A181" s="39"/>
      <c r="B181" s="40"/>
      <c r="C181" s="219" t="s">
        <v>222</v>
      </c>
      <c r="D181" s="219" t="s">
        <v>127</v>
      </c>
      <c r="E181" s="220" t="s">
        <v>295</v>
      </c>
      <c r="F181" s="221" t="s">
        <v>296</v>
      </c>
      <c r="G181" s="222" t="s">
        <v>162</v>
      </c>
      <c r="H181" s="223">
        <v>25</v>
      </c>
      <c r="I181" s="224"/>
      <c r="J181" s="225">
        <f>ROUND(I181*H181,2)</f>
        <v>0</v>
      </c>
      <c r="K181" s="221" t="s">
        <v>131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0.00064999999999999997</v>
      </c>
      <c r="R181" s="228">
        <f>Q181*H181</f>
        <v>0.016250000000000001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132</v>
      </c>
      <c r="AT181" s="230" t="s">
        <v>127</v>
      </c>
      <c r="AU181" s="230" t="s">
        <v>86</v>
      </c>
      <c r="AY181" s="18" t="s">
        <v>125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132</v>
      </c>
      <c r="BM181" s="230" t="s">
        <v>447</v>
      </c>
    </row>
    <row r="182" s="2" customFormat="1">
      <c r="A182" s="39"/>
      <c r="B182" s="40"/>
      <c r="C182" s="41"/>
      <c r="D182" s="232" t="s">
        <v>134</v>
      </c>
      <c r="E182" s="41"/>
      <c r="F182" s="233" t="s">
        <v>298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86</v>
      </c>
    </row>
    <row r="183" s="2" customFormat="1">
      <c r="A183" s="39"/>
      <c r="B183" s="40"/>
      <c r="C183" s="41"/>
      <c r="D183" s="237" t="s">
        <v>136</v>
      </c>
      <c r="E183" s="41"/>
      <c r="F183" s="238" t="s">
        <v>299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86</v>
      </c>
    </row>
    <row r="184" s="13" customFormat="1">
      <c r="A184" s="13"/>
      <c r="B184" s="239"/>
      <c r="C184" s="240"/>
      <c r="D184" s="232" t="s">
        <v>138</v>
      </c>
      <c r="E184" s="241" t="s">
        <v>1</v>
      </c>
      <c r="F184" s="242" t="s">
        <v>448</v>
      </c>
      <c r="G184" s="240"/>
      <c r="H184" s="243">
        <v>25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138</v>
      </c>
      <c r="AU184" s="249" t="s">
        <v>86</v>
      </c>
      <c r="AV184" s="13" t="s">
        <v>86</v>
      </c>
      <c r="AW184" s="13" t="s">
        <v>33</v>
      </c>
      <c r="AX184" s="13" t="s">
        <v>84</v>
      </c>
      <c r="AY184" s="249" t="s">
        <v>125</v>
      </c>
    </row>
    <row r="185" s="2" customFormat="1" ht="16.5" customHeight="1">
      <c r="A185" s="39"/>
      <c r="B185" s="40"/>
      <c r="C185" s="219" t="s">
        <v>229</v>
      </c>
      <c r="D185" s="219" t="s">
        <v>127</v>
      </c>
      <c r="E185" s="220" t="s">
        <v>302</v>
      </c>
      <c r="F185" s="221" t="s">
        <v>303</v>
      </c>
      <c r="G185" s="222" t="s">
        <v>162</v>
      </c>
      <c r="H185" s="223">
        <v>54</v>
      </c>
      <c r="I185" s="224"/>
      <c r="J185" s="225">
        <f>ROUND(I185*H185,2)</f>
        <v>0</v>
      </c>
      <c r="K185" s="221" t="s">
        <v>131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0.00038000000000000002</v>
      </c>
      <c r="R185" s="228">
        <f>Q185*H185</f>
        <v>0.02052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132</v>
      </c>
      <c r="AT185" s="230" t="s">
        <v>127</v>
      </c>
      <c r="AU185" s="230" t="s">
        <v>86</v>
      </c>
      <c r="AY185" s="18" t="s">
        <v>125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132</v>
      </c>
      <c r="BM185" s="230" t="s">
        <v>449</v>
      </c>
    </row>
    <row r="186" s="2" customFormat="1">
      <c r="A186" s="39"/>
      <c r="B186" s="40"/>
      <c r="C186" s="41"/>
      <c r="D186" s="232" t="s">
        <v>134</v>
      </c>
      <c r="E186" s="41"/>
      <c r="F186" s="233" t="s">
        <v>305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86</v>
      </c>
    </row>
    <row r="187" s="2" customFormat="1">
      <c r="A187" s="39"/>
      <c r="B187" s="40"/>
      <c r="C187" s="41"/>
      <c r="D187" s="237" t="s">
        <v>136</v>
      </c>
      <c r="E187" s="41"/>
      <c r="F187" s="238" t="s">
        <v>306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86</v>
      </c>
    </row>
    <row r="188" s="13" customFormat="1">
      <c r="A188" s="13"/>
      <c r="B188" s="239"/>
      <c r="C188" s="240"/>
      <c r="D188" s="232" t="s">
        <v>138</v>
      </c>
      <c r="E188" s="241" t="s">
        <v>1</v>
      </c>
      <c r="F188" s="242" t="s">
        <v>450</v>
      </c>
      <c r="G188" s="240"/>
      <c r="H188" s="243">
        <v>54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138</v>
      </c>
      <c r="AU188" s="249" t="s">
        <v>86</v>
      </c>
      <c r="AV188" s="13" t="s">
        <v>86</v>
      </c>
      <c r="AW188" s="13" t="s">
        <v>33</v>
      </c>
      <c r="AX188" s="13" t="s">
        <v>84</v>
      </c>
      <c r="AY188" s="249" t="s">
        <v>125</v>
      </c>
    </row>
    <row r="189" s="2" customFormat="1" ht="16.5" customHeight="1">
      <c r="A189" s="39"/>
      <c r="B189" s="40"/>
      <c r="C189" s="219" t="s">
        <v>234</v>
      </c>
      <c r="D189" s="219" t="s">
        <v>127</v>
      </c>
      <c r="E189" s="220" t="s">
        <v>309</v>
      </c>
      <c r="F189" s="221" t="s">
        <v>310</v>
      </c>
      <c r="G189" s="222" t="s">
        <v>130</v>
      </c>
      <c r="H189" s="223">
        <v>7.5</v>
      </c>
      <c r="I189" s="224"/>
      <c r="J189" s="225">
        <f>ROUND(I189*H189,2)</f>
        <v>0</v>
      </c>
      <c r="K189" s="221" t="s">
        <v>131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0.0025999999999999999</v>
      </c>
      <c r="R189" s="228">
        <f>Q189*H189</f>
        <v>0.0195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132</v>
      </c>
      <c r="AT189" s="230" t="s">
        <v>127</v>
      </c>
      <c r="AU189" s="230" t="s">
        <v>86</v>
      </c>
      <c r="AY189" s="18" t="s">
        <v>125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132</v>
      </c>
      <c r="BM189" s="230" t="s">
        <v>451</v>
      </c>
    </row>
    <row r="190" s="2" customFormat="1">
      <c r="A190" s="39"/>
      <c r="B190" s="40"/>
      <c r="C190" s="41"/>
      <c r="D190" s="232" t="s">
        <v>134</v>
      </c>
      <c r="E190" s="41"/>
      <c r="F190" s="233" t="s">
        <v>312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134</v>
      </c>
      <c r="AU190" s="18" t="s">
        <v>86</v>
      </c>
    </row>
    <row r="191" s="2" customFormat="1">
      <c r="A191" s="39"/>
      <c r="B191" s="40"/>
      <c r="C191" s="41"/>
      <c r="D191" s="237" t="s">
        <v>136</v>
      </c>
      <c r="E191" s="41"/>
      <c r="F191" s="238" t="s">
        <v>313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136</v>
      </c>
      <c r="AU191" s="18" t="s">
        <v>86</v>
      </c>
    </row>
    <row r="192" s="13" customFormat="1">
      <c r="A192" s="13"/>
      <c r="B192" s="239"/>
      <c r="C192" s="240"/>
      <c r="D192" s="232" t="s">
        <v>138</v>
      </c>
      <c r="E192" s="241" t="s">
        <v>1</v>
      </c>
      <c r="F192" s="242" t="s">
        <v>452</v>
      </c>
      <c r="G192" s="240"/>
      <c r="H192" s="243">
        <v>7.5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138</v>
      </c>
      <c r="AU192" s="249" t="s">
        <v>86</v>
      </c>
      <c r="AV192" s="13" t="s">
        <v>86</v>
      </c>
      <c r="AW192" s="13" t="s">
        <v>33</v>
      </c>
      <c r="AX192" s="13" t="s">
        <v>84</v>
      </c>
      <c r="AY192" s="249" t="s">
        <v>125</v>
      </c>
    </row>
    <row r="193" s="2" customFormat="1" ht="16.5" customHeight="1">
      <c r="A193" s="39"/>
      <c r="B193" s="40"/>
      <c r="C193" s="219" t="s">
        <v>239</v>
      </c>
      <c r="D193" s="219" t="s">
        <v>127</v>
      </c>
      <c r="E193" s="220" t="s">
        <v>316</v>
      </c>
      <c r="F193" s="221" t="s">
        <v>317</v>
      </c>
      <c r="G193" s="222" t="s">
        <v>162</v>
      </c>
      <c r="H193" s="223">
        <v>158</v>
      </c>
      <c r="I193" s="224"/>
      <c r="J193" s="225">
        <f>ROUND(I193*H193,2)</f>
        <v>0</v>
      </c>
      <c r="K193" s="221" t="s">
        <v>131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132</v>
      </c>
      <c r="AT193" s="230" t="s">
        <v>127</v>
      </c>
      <c r="AU193" s="230" t="s">
        <v>86</v>
      </c>
      <c r="AY193" s="18" t="s">
        <v>125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132</v>
      </c>
      <c r="BM193" s="230" t="s">
        <v>453</v>
      </c>
    </row>
    <row r="194" s="2" customFormat="1">
      <c r="A194" s="39"/>
      <c r="B194" s="40"/>
      <c r="C194" s="41"/>
      <c r="D194" s="232" t="s">
        <v>134</v>
      </c>
      <c r="E194" s="41"/>
      <c r="F194" s="233" t="s">
        <v>319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134</v>
      </c>
      <c r="AU194" s="18" t="s">
        <v>86</v>
      </c>
    </row>
    <row r="195" s="2" customFormat="1">
      <c r="A195" s="39"/>
      <c r="B195" s="40"/>
      <c r="C195" s="41"/>
      <c r="D195" s="237" t="s">
        <v>136</v>
      </c>
      <c r="E195" s="41"/>
      <c r="F195" s="238" t="s">
        <v>320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136</v>
      </c>
      <c r="AU195" s="18" t="s">
        <v>86</v>
      </c>
    </row>
    <row r="196" s="13" customFormat="1">
      <c r="A196" s="13"/>
      <c r="B196" s="239"/>
      <c r="C196" s="240"/>
      <c r="D196" s="232" t="s">
        <v>138</v>
      </c>
      <c r="E196" s="241" t="s">
        <v>1</v>
      </c>
      <c r="F196" s="242" t="s">
        <v>454</v>
      </c>
      <c r="G196" s="240"/>
      <c r="H196" s="243">
        <v>158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138</v>
      </c>
      <c r="AU196" s="249" t="s">
        <v>86</v>
      </c>
      <c r="AV196" s="13" t="s">
        <v>86</v>
      </c>
      <c r="AW196" s="13" t="s">
        <v>33</v>
      </c>
      <c r="AX196" s="13" t="s">
        <v>84</v>
      </c>
      <c r="AY196" s="249" t="s">
        <v>125</v>
      </c>
    </row>
    <row r="197" s="2" customFormat="1" ht="16.5" customHeight="1">
      <c r="A197" s="39"/>
      <c r="B197" s="40"/>
      <c r="C197" s="219" t="s">
        <v>245</v>
      </c>
      <c r="D197" s="219" t="s">
        <v>127</v>
      </c>
      <c r="E197" s="220" t="s">
        <v>323</v>
      </c>
      <c r="F197" s="221" t="s">
        <v>324</v>
      </c>
      <c r="G197" s="222" t="s">
        <v>130</v>
      </c>
      <c r="H197" s="223">
        <v>9.8000000000000007</v>
      </c>
      <c r="I197" s="224"/>
      <c r="J197" s="225">
        <f>ROUND(I197*H197,2)</f>
        <v>0</v>
      </c>
      <c r="K197" s="221" t="s">
        <v>131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1.0000000000000001E-05</v>
      </c>
      <c r="R197" s="228">
        <f>Q197*H197</f>
        <v>9.800000000000001E-05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132</v>
      </c>
      <c r="AT197" s="230" t="s">
        <v>127</v>
      </c>
      <c r="AU197" s="230" t="s">
        <v>86</v>
      </c>
      <c r="AY197" s="18" t="s">
        <v>125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132</v>
      </c>
      <c r="BM197" s="230" t="s">
        <v>455</v>
      </c>
    </row>
    <row r="198" s="2" customFormat="1">
      <c r="A198" s="39"/>
      <c r="B198" s="40"/>
      <c r="C198" s="41"/>
      <c r="D198" s="232" t="s">
        <v>134</v>
      </c>
      <c r="E198" s="41"/>
      <c r="F198" s="233" t="s">
        <v>326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86</v>
      </c>
    </row>
    <row r="199" s="2" customFormat="1">
      <c r="A199" s="39"/>
      <c r="B199" s="40"/>
      <c r="C199" s="41"/>
      <c r="D199" s="237" t="s">
        <v>136</v>
      </c>
      <c r="E199" s="41"/>
      <c r="F199" s="238" t="s">
        <v>327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136</v>
      </c>
      <c r="AU199" s="18" t="s">
        <v>86</v>
      </c>
    </row>
    <row r="200" s="13" customFormat="1">
      <c r="A200" s="13"/>
      <c r="B200" s="239"/>
      <c r="C200" s="240"/>
      <c r="D200" s="232" t="s">
        <v>138</v>
      </c>
      <c r="E200" s="241" t="s">
        <v>1</v>
      </c>
      <c r="F200" s="242" t="s">
        <v>456</v>
      </c>
      <c r="G200" s="240"/>
      <c r="H200" s="243">
        <v>9.8000000000000007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138</v>
      </c>
      <c r="AU200" s="249" t="s">
        <v>86</v>
      </c>
      <c r="AV200" s="13" t="s">
        <v>86</v>
      </c>
      <c r="AW200" s="13" t="s">
        <v>33</v>
      </c>
      <c r="AX200" s="13" t="s">
        <v>84</v>
      </c>
      <c r="AY200" s="249" t="s">
        <v>125</v>
      </c>
    </row>
    <row r="201" s="2" customFormat="1" ht="16.5" customHeight="1">
      <c r="A201" s="39"/>
      <c r="B201" s="40"/>
      <c r="C201" s="219" t="s">
        <v>253</v>
      </c>
      <c r="D201" s="219" t="s">
        <v>127</v>
      </c>
      <c r="E201" s="220" t="s">
        <v>347</v>
      </c>
      <c r="F201" s="221" t="s">
        <v>348</v>
      </c>
      <c r="G201" s="222" t="s">
        <v>162</v>
      </c>
      <c r="H201" s="223">
        <v>79</v>
      </c>
      <c r="I201" s="224"/>
      <c r="J201" s="225">
        <f>ROUND(I201*H201,2)</f>
        <v>0</v>
      </c>
      <c r="K201" s="221" t="s">
        <v>131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2.0000000000000002E-05</v>
      </c>
      <c r="R201" s="228">
        <f>Q201*H201</f>
        <v>0.00158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132</v>
      </c>
      <c r="AT201" s="230" t="s">
        <v>127</v>
      </c>
      <c r="AU201" s="230" t="s">
        <v>86</v>
      </c>
      <c r="AY201" s="18" t="s">
        <v>125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132</v>
      </c>
      <c r="BM201" s="230" t="s">
        <v>457</v>
      </c>
    </row>
    <row r="202" s="2" customFormat="1">
      <c r="A202" s="39"/>
      <c r="B202" s="40"/>
      <c r="C202" s="41"/>
      <c r="D202" s="232" t="s">
        <v>134</v>
      </c>
      <c r="E202" s="41"/>
      <c r="F202" s="233" t="s">
        <v>350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134</v>
      </c>
      <c r="AU202" s="18" t="s">
        <v>86</v>
      </c>
    </row>
    <row r="203" s="2" customFormat="1">
      <c r="A203" s="39"/>
      <c r="B203" s="40"/>
      <c r="C203" s="41"/>
      <c r="D203" s="237" t="s">
        <v>136</v>
      </c>
      <c r="E203" s="41"/>
      <c r="F203" s="238" t="s">
        <v>351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136</v>
      </c>
      <c r="AU203" s="18" t="s">
        <v>86</v>
      </c>
    </row>
    <row r="204" s="13" customFormat="1">
      <c r="A204" s="13"/>
      <c r="B204" s="239"/>
      <c r="C204" s="240"/>
      <c r="D204" s="232" t="s">
        <v>138</v>
      </c>
      <c r="E204" s="241" t="s">
        <v>1</v>
      </c>
      <c r="F204" s="242" t="s">
        <v>458</v>
      </c>
      <c r="G204" s="240"/>
      <c r="H204" s="243">
        <v>79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138</v>
      </c>
      <c r="AU204" s="249" t="s">
        <v>86</v>
      </c>
      <c r="AV204" s="13" t="s">
        <v>86</v>
      </c>
      <c r="AW204" s="13" t="s">
        <v>33</v>
      </c>
      <c r="AX204" s="13" t="s">
        <v>84</v>
      </c>
      <c r="AY204" s="249" t="s">
        <v>125</v>
      </c>
    </row>
    <row r="205" s="12" customFormat="1" ht="22.8" customHeight="1">
      <c r="A205" s="12"/>
      <c r="B205" s="203"/>
      <c r="C205" s="204"/>
      <c r="D205" s="205" t="s">
        <v>75</v>
      </c>
      <c r="E205" s="217" t="s">
        <v>367</v>
      </c>
      <c r="F205" s="217" t="s">
        <v>368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SUM(P206:P228)</f>
        <v>0</v>
      </c>
      <c r="Q205" s="211"/>
      <c r="R205" s="212">
        <f>SUM(R206:R228)</f>
        <v>0</v>
      </c>
      <c r="S205" s="211"/>
      <c r="T205" s="213">
        <f>SUM(T206:T228)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84</v>
      </c>
      <c r="AT205" s="215" t="s">
        <v>75</v>
      </c>
      <c r="AU205" s="215" t="s">
        <v>84</v>
      </c>
      <c r="AY205" s="214" t="s">
        <v>125</v>
      </c>
      <c r="BK205" s="216">
        <f>SUM(BK206:BK228)</f>
        <v>0</v>
      </c>
    </row>
    <row r="206" s="2" customFormat="1" ht="16.5" customHeight="1">
      <c r="A206" s="39"/>
      <c r="B206" s="40"/>
      <c r="C206" s="219" t="s">
        <v>259</v>
      </c>
      <c r="D206" s="219" t="s">
        <v>127</v>
      </c>
      <c r="E206" s="220" t="s">
        <v>370</v>
      </c>
      <c r="F206" s="221" t="s">
        <v>371</v>
      </c>
      <c r="G206" s="222" t="s">
        <v>372</v>
      </c>
      <c r="H206" s="223">
        <v>250.518</v>
      </c>
      <c r="I206" s="224"/>
      <c r="J206" s="225">
        <f>ROUND(I206*H206,2)</f>
        <v>0</v>
      </c>
      <c r="K206" s="221" t="s">
        <v>131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132</v>
      </c>
      <c r="AT206" s="230" t="s">
        <v>127</v>
      </c>
      <c r="AU206" s="230" t="s">
        <v>86</v>
      </c>
      <c r="AY206" s="18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132</v>
      </c>
      <c r="BM206" s="230" t="s">
        <v>459</v>
      </c>
    </row>
    <row r="207" s="2" customFormat="1">
      <c r="A207" s="39"/>
      <c r="B207" s="40"/>
      <c r="C207" s="41"/>
      <c r="D207" s="232" t="s">
        <v>134</v>
      </c>
      <c r="E207" s="41"/>
      <c r="F207" s="233" t="s">
        <v>374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86</v>
      </c>
    </row>
    <row r="208" s="2" customFormat="1">
      <c r="A208" s="39"/>
      <c r="B208" s="40"/>
      <c r="C208" s="41"/>
      <c r="D208" s="237" t="s">
        <v>136</v>
      </c>
      <c r="E208" s="41"/>
      <c r="F208" s="238" t="s">
        <v>375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86</v>
      </c>
    </row>
    <row r="209" s="15" customFormat="1">
      <c r="A209" s="15"/>
      <c r="B209" s="271"/>
      <c r="C209" s="272"/>
      <c r="D209" s="232" t="s">
        <v>138</v>
      </c>
      <c r="E209" s="273" t="s">
        <v>1</v>
      </c>
      <c r="F209" s="274" t="s">
        <v>379</v>
      </c>
      <c r="G209" s="272"/>
      <c r="H209" s="273" t="s">
        <v>1</v>
      </c>
      <c r="I209" s="275"/>
      <c r="J209" s="272"/>
      <c r="K209" s="272"/>
      <c r="L209" s="276"/>
      <c r="M209" s="277"/>
      <c r="N209" s="278"/>
      <c r="O209" s="278"/>
      <c r="P209" s="278"/>
      <c r="Q209" s="278"/>
      <c r="R209" s="278"/>
      <c r="S209" s="278"/>
      <c r="T209" s="27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0" t="s">
        <v>138</v>
      </c>
      <c r="AU209" s="280" t="s">
        <v>86</v>
      </c>
      <c r="AV209" s="15" t="s">
        <v>84</v>
      </c>
      <c r="AW209" s="15" t="s">
        <v>33</v>
      </c>
      <c r="AX209" s="15" t="s">
        <v>76</v>
      </c>
      <c r="AY209" s="280" t="s">
        <v>125</v>
      </c>
    </row>
    <row r="210" s="13" customFormat="1">
      <c r="A210" s="13"/>
      <c r="B210" s="239"/>
      <c r="C210" s="240"/>
      <c r="D210" s="232" t="s">
        <v>138</v>
      </c>
      <c r="E210" s="241" t="s">
        <v>1</v>
      </c>
      <c r="F210" s="242" t="s">
        <v>460</v>
      </c>
      <c r="G210" s="240"/>
      <c r="H210" s="243">
        <v>2.7719999999999998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138</v>
      </c>
      <c r="AU210" s="249" t="s">
        <v>86</v>
      </c>
      <c r="AV210" s="13" t="s">
        <v>86</v>
      </c>
      <c r="AW210" s="13" t="s">
        <v>33</v>
      </c>
      <c r="AX210" s="13" t="s">
        <v>76</v>
      </c>
      <c r="AY210" s="249" t="s">
        <v>125</v>
      </c>
    </row>
    <row r="211" s="13" customFormat="1">
      <c r="A211" s="13"/>
      <c r="B211" s="239"/>
      <c r="C211" s="240"/>
      <c r="D211" s="232" t="s">
        <v>138</v>
      </c>
      <c r="E211" s="241" t="s">
        <v>1</v>
      </c>
      <c r="F211" s="242" t="s">
        <v>461</v>
      </c>
      <c r="G211" s="240"/>
      <c r="H211" s="243">
        <v>134.70599999999999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138</v>
      </c>
      <c r="AU211" s="249" t="s">
        <v>86</v>
      </c>
      <c r="AV211" s="13" t="s">
        <v>86</v>
      </c>
      <c r="AW211" s="13" t="s">
        <v>33</v>
      </c>
      <c r="AX211" s="13" t="s">
        <v>76</v>
      </c>
      <c r="AY211" s="249" t="s">
        <v>125</v>
      </c>
    </row>
    <row r="212" s="16" customFormat="1">
      <c r="A212" s="16"/>
      <c r="B212" s="281"/>
      <c r="C212" s="282"/>
      <c r="D212" s="232" t="s">
        <v>138</v>
      </c>
      <c r="E212" s="283" t="s">
        <v>1</v>
      </c>
      <c r="F212" s="284" t="s">
        <v>378</v>
      </c>
      <c r="G212" s="282"/>
      <c r="H212" s="285">
        <v>137.47799999999998</v>
      </c>
      <c r="I212" s="286"/>
      <c r="J212" s="282"/>
      <c r="K212" s="282"/>
      <c r="L212" s="287"/>
      <c r="M212" s="288"/>
      <c r="N212" s="289"/>
      <c r="O212" s="289"/>
      <c r="P212" s="289"/>
      <c r="Q212" s="289"/>
      <c r="R212" s="289"/>
      <c r="S212" s="289"/>
      <c r="T212" s="290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91" t="s">
        <v>138</v>
      </c>
      <c r="AU212" s="291" t="s">
        <v>86</v>
      </c>
      <c r="AV212" s="16" t="s">
        <v>146</v>
      </c>
      <c r="AW212" s="16" t="s">
        <v>33</v>
      </c>
      <c r="AX212" s="16" t="s">
        <v>76</v>
      </c>
      <c r="AY212" s="291" t="s">
        <v>125</v>
      </c>
    </row>
    <row r="213" s="15" customFormat="1">
      <c r="A213" s="15"/>
      <c r="B213" s="271"/>
      <c r="C213" s="272"/>
      <c r="D213" s="232" t="s">
        <v>138</v>
      </c>
      <c r="E213" s="273" t="s">
        <v>1</v>
      </c>
      <c r="F213" s="274" t="s">
        <v>385</v>
      </c>
      <c r="G213" s="272"/>
      <c r="H213" s="273" t="s">
        <v>1</v>
      </c>
      <c r="I213" s="275"/>
      <c r="J213" s="272"/>
      <c r="K213" s="272"/>
      <c r="L213" s="276"/>
      <c r="M213" s="277"/>
      <c r="N213" s="278"/>
      <c r="O213" s="278"/>
      <c r="P213" s="278"/>
      <c r="Q213" s="278"/>
      <c r="R213" s="278"/>
      <c r="S213" s="278"/>
      <c r="T213" s="27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0" t="s">
        <v>138</v>
      </c>
      <c r="AU213" s="280" t="s">
        <v>86</v>
      </c>
      <c r="AV213" s="15" t="s">
        <v>84</v>
      </c>
      <c r="AW213" s="15" t="s">
        <v>33</v>
      </c>
      <c r="AX213" s="15" t="s">
        <v>76</v>
      </c>
      <c r="AY213" s="280" t="s">
        <v>125</v>
      </c>
    </row>
    <row r="214" s="13" customFormat="1">
      <c r="A214" s="13"/>
      <c r="B214" s="239"/>
      <c r="C214" s="240"/>
      <c r="D214" s="232" t="s">
        <v>138</v>
      </c>
      <c r="E214" s="241" t="s">
        <v>1</v>
      </c>
      <c r="F214" s="242" t="s">
        <v>462</v>
      </c>
      <c r="G214" s="240"/>
      <c r="H214" s="243">
        <v>113.04000000000001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138</v>
      </c>
      <c r="AU214" s="249" t="s">
        <v>86</v>
      </c>
      <c r="AV214" s="13" t="s">
        <v>86</v>
      </c>
      <c r="AW214" s="13" t="s">
        <v>33</v>
      </c>
      <c r="AX214" s="13" t="s">
        <v>76</v>
      </c>
      <c r="AY214" s="249" t="s">
        <v>125</v>
      </c>
    </row>
    <row r="215" s="16" customFormat="1">
      <c r="A215" s="16"/>
      <c r="B215" s="281"/>
      <c r="C215" s="282"/>
      <c r="D215" s="232" t="s">
        <v>138</v>
      </c>
      <c r="E215" s="283" t="s">
        <v>1</v>
      </c>
      <c r="F215" s="284" t="s">
        <v>378</v>
      </c>
      <c r="G215" s="282"/>
      <c r="H215" s="285">
        <v>113.04000000000001</v>
      </c>
      <c r="I215" s="286"/>
      <c r="J215" s="282"/>
      <c r="K215" s="282"/>
      <c r="L215" s="287"/>
      <c r="M215" s="288"/>
      <c r="N215" s="289"/>
      <c r="O215" s="289"/>
      <c r="P215" s="289"/>
      <c r="Q215" s="289"/>
      <c r="R215" s="289"/>
      <c r="S215" s="289"/>
      <c r="T215" s="290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91" t="s">
        <v>138</v>
      </c>
      <c r="AU215" s="291" t="s">
        <v>86</v>
      </c>
      <c r="AV215" s="16" t="s">
        <v>146</v>
      </c>
      <c r="AW215" s="16" t="s">
        <v>33</v>
      </c>
      <c r="AX215" s="16" t="s">
        <v>76</v>
      </c>
      <c r="AY215" s="291" t="s">
        <v>125</v>
      </c>
    </row>
    <row r="216" s="14" customFormat="1">
      <c r="A216" s="14"/>
      <c r="B216" s="260"/>
      <c r="C216" s="261"/>
      <c r="D216" s="232" t="s">
        <v>138</v>
      </c>
      <c r="E216" s="262" t="s">
        <v>1</v>
      </c>
      <c r="F216" s="263" t="s">
        <v>279</v>
      </c>
      <c r="G216" s="261"/>
      <c r="H216" s="264">
        <v>250.51799999999997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0" t="s">
        <v>138</v>
      </c>
      <c r="AU216" s="270" t="s">
        <v>86</v>
      </c>
      <c r="AV216" s="14" t="s">
        <v>132</v>
      </c>
      <c r="AW216" s="14" t="s">
        <v>33</v>
      </c>
      <c r="AX216" s="14" t="s">
        <v>84</v>
      </c>
      <c r="AY216" s="270" t="s">
        <v>125</v>
      </c>
    </row>
    <row r="217" s="2" customFormat="1" ht="16.5" customHeight="1">
      <c r="A217" s="39"/>
      <c r="B217" s="40"/>
      <c r="C217" s="219" t="s">
        <v>7</v>
      </c>
      <c r="D217" s="219" t="s">
        <v>127</v>
      </c>
      <c r="E217" s="220" t="s">
        <v>388</v>
      </c>
      <c r="F217" s="221" t="s">
        <v>389</v>
      </c>
      <c r="G217" s="222" t="s">
        <v>372</v>
      </c>
      <c r="H217" s="223">
        <v>2254.6619999999998</v>
      </c>
      <c r="I217" s="224"/>
      <c r="J217" s="225">
        <f>ROUND(I217*H217,2)</f>
        <v>0</v>
      </c>
      <c r="K217" s="221" t="s">
        <v>131</v>
      </c>
      <c r="L217" s="45"/>
      <c r="M217" s="226" t="s">
        <v>1</v>
      </c>
      <c r="N217" s="227" t="s">
        <v>41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132</v>
      </c>
      <c r="AT217" s="230" t="s">
        <v>127</v>
      </c>
      <c r="AU217" s="230" t="s">
        <v>86</v>
      </c>
      <c r="AY217" s="18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0</v>
      </c>
      <c r="BL217" s="18" t="s">
        <v>132</v>
      </c>
      <c r="BM217" s="230" t="s">
        <v>463</v>
      </c>
    </row>
    <row r="218" s="2" customFormat="1">
      <c r="A218" s="39"/>
      <c r="B218" s="40"/>
      <c r="C218" s="41"/>
      <c r="D218" s="232" t="s">
        <v>134</v>
      </c>
      <c r="E218" s="41"/>
      <c r="F218" s="233" t="s">
        <v>391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86</v>
      </c>
    </row>
    <row r="219" s="2" customFormat="1">
      <c r="A219" s="39"/>
      <c r="B219" s="40"/>
      <c r="C219" s="41"/>
      <c r="D219" s="237" t="s">
        <v>136</v>
      </c>
      <c r="E219" s="41"/>
      <c r="F219" s="238" t="s">
        <v>392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136</v>
      </c>
      <c r="AU219" s="18" t="s">
        <v>86</v>
      </c>
    </row>
    <row r="220" s="13" customFormat="1">
      <c r="A220" s="13"/>
      <c r="B220" s="239"/>
      <c r="C220" s="240"/>
      <c r="D220" s="232" t="s">
        <v>138</v>
      </c>
      <c r="E220" s="241" t="s">
        <v>1</v>
      </c>
      <c r="F220" s="242" t="s">
        <v>464</v>
      </c>
      <c r="G220" s="240"/>
      <c r="H220" s="243">
        <v>2254.6619999999998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138</v>
      </c>
      <c r="AU220" s="249" t="s">
        <v>86</v>
      </c>
      <c r="AV220" s="13" t="s">
        <v>86</v>
      </c>
      <c r="AW220" s="13" t="s">
        <v>33</v>
      </c>
      <c r="AX220" s="13" t="s">
        <v>84</v>
      </c>
      <c r="AY220" s="249" t="s">
        <v>125</v>
      </c>
    </row>
    <row r="221" s="2" customFormat="1" ht="24.15" customHeight="1">
      <c r="A221" s="39"/>
      <c r="B221" s="40"/>
      <c r="C221" s="219" t="s">
        <v>271</v>
      </c>
      <c r="D221" s="219" t="s">
        <v>127</v>
      </c>
      <c r="E221" s="220" t="s">
        <v>402</v>
      </c>
      <c r="F221" s="221" t="s">
        <v>403</v>
      </c>
      <c r="G221" s="222" t="s">
        <v>372</v>
      </c>
      <c r="H221" s="223">
        <v>137.47800000000001</v>
      </c>
      <c r="I221" s="224"/>
      <c r="J221" s="225">
        <f>ROUND(I221*H221,2)</f>
        <v>0</v>
      </c>
      <c r="K221" s="221" t="s">
        <v>131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132</v>
      </c>
      <c r="AT221" s="230" t="s">
        <v>127</v>
      </c>
      <c r="AU221" s="230" t="s">
        <v>86</v>
      </c>
      <c r="AY221" s="18" t="s">
        <v>125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132</v>
      </c>
      <c r="BM221" s="230" t="s">
        <v>465</v>
      </c>
    </row>
    <row r="222" s="2" customFormat="1">
      <c r="A222" s="39"/>
      <c r="B222" s="40"/>
      <c r="C222" s="41"/>
      <c r="D222" s="232" t="s">
        <v>134</v>
      </c>
      <c r="E222" s="41"/>
      <c r="F222" s="233" t="s">
        <v>405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134</v>
      </c>
      <c r="AU222" s="18" t="s">
        <v>86</v>
      </c>
    </row>
    <row r="223" s="2" customFormat="1">
      <c r="A223" s="39"/>
      <c r="B223" s="40"/>
      <c r="C223" s="41"/>
      <c r="D223" s="237" t="s">
        <v>136</v>
      </c>
      <c r="E223" s="41"/>
      <c r="F223" s="238" t="s">
        <v>406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136</v>
      </c>
      <c r="AU223" s="18" t="s">
        <v>86</v>
      </c>
    </row>
    <row r="224" s="13" customFormat="1">
      <c r="A224" s="13"/>
      <c r="B224" s="239"/>
      <c r="C224" s="240"/>
      <c r="D224" s="232" t="s">
        <v>138</v>
      </c>
      <c r="E224" s="241" t="s">
        <v>1</v>
      </c>
      <c r="F224" s="242" t="s">
        <v>466</v>
      </c>
      <c r="G224" s="240"/>
      <c r="H224" s="243">
        <v>137.47800000000001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138</v>
      </c>
      <c r="AU224" s="249" t="s">
        <v>86</v>
      </c>
      <c r="AV224" s="13" t="s">
        <v>86</v>
      </c>
      <c r="AW224" s="13" t="s">
        <v>33</v>
      </c>
      <c r="AX224" s="13" t="s">
        <v>84</v>
      </c>
      <c r="AY224" s="249" t="s">
        <v>125</v>
      </c>
    </row>
    <row r="225" s="2" customFormat="1" ht="24.15" customHeight="1">
      <c r="A225" s="39"/>
      <c r="B225" s="40"/>
      <c r="C225" s="219" t="s">
        <v>280</v>
      </c>
      <c r="D225" s="219" t="s">
        <v>127</v>
      </c>
      <c r="E225" s="220" t="s">
        <v>409</v>
      </c>
      <c r="F225" s="221" t="s">
        <v>410</v>
      </c>
      <c r="G225" s="222" t="s">
        <v>372</v>
      </c>
      <c r="H225" s="223">
        <v>113.04000000000001</v>
      </c>
      <c r="I225" s="224"/>
      <c r="J225" s="225">
        <f>ROUND(I225*H225,2)</f>
        <v>0</v>
      </c>
      <c r="K225" s="221" t="s">
        <v>131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132</v>
      </c>
      <c r="AT225" s="230" t="s">
        <v>127</v>
      </c>
      <c r="AU225" s="230" t="s">
        <v>86</v>
      </c>
      <c r="AY225" s="18" t="s">
        <v>125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132</v>
      </c>
      <c r="BM225" s="230" t="s">
        <v>467</v>
      </c>
    </row>
    <row r="226" s="2" customFormat="1">
      <c r="A226" s="39"/>
      <c r="B226" s="40"/>
      <c r="C226" s="41"/>
      <c r="D226" s="232" t="s">
        <v>134</v>
      </c>
      <c r="E226" s="41"/>
      <c r="F226" s="233" t="s">
        <v>412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134</v>
      </c>
      <c r="AU226" s="18" t="s">
        <v>86</v>
      </c>
    </row>
    <row r="227" s="2" customFormat="1">
      <c r="A227" s="39"/>
      <c r="B227" s="40"/>
      <c r="C227" s="41"/>
      <c r="D227" s="237" t="s">
        <v>136</v>
      </c>
      <c r="E227" s="41"/>
      <c r="F227" s="238" t="s">
        <v>413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136</v>
      </c>
      <c r="AU227" s="18" t="s">
        <v>86</v>
      </c>
    </row>
    <row r="228" s="13" customFormat="1">
      <c r="A228" s="13"/>
      <c r="B228" s="239"/>
      <c r="C228" s="240"/>
      <c r="D228" s="232" t="s">
        <v>138</v>
      </c>
      <c r="E228" s="241" t="s">
        <v>1</v>
      </c>
      <c r="F228" s="242" t="s">
        <v>468</v>
      </c>
      <c r="G228" s="240"/>
      <c r="H228" s="243">
        <v>113.04000000000001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138</v>
      </c>
      <c r="AU228" s="249" t="s">
        <v>86</v>
      </c>
      <c r="AV228" s="13" t="s">
        <v>86</v>
      </c>
      <c r="AW228" s="13" t="s">
        <v>33</v>
      </c>
      <c r="AX228" s="13" t="s">
        <v>84</v>
      </c>
      <c r="AY228" s="249" t="s">
        <v>125</v>
      </c>
    </row>
    <row r="229" s="12" customFormat="1" ht="22.8" customHeight="1">
      <c r="A229" s="12"/>
      <c r="B229" s="203"/>
      <c r="C229" s="204"/>
      <c r="D229" s="205" t="s">
        <v>75</v>
      </c>
      <c r="E229" s="217" t="s">
        <v>415</v>
      </c>
      <c r="F229" s="217" t="s">
        <v>416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SUM(P230:P232)</f>
        <v>0</v>
      </c>
      <c r="Q229" s="211"/>
      <c r="R229" s="212">
        <f>SUM(R230:R232)</f>
        <v>0</v>
      </c>
      <c r="S229" s="211"/>
      <c r="T229" s="213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84</v>
      </c>
      <c r="AT229" s="215" t="s">
        <v>75</v>
      </c>
      <c r="AU229" s="215" t="s">
        <v>84</v>
      </c>
      <c r="AY229" s="214" t="s">
        <v>125</v>
      </c>
      <c r="BK229" s="216">
        <f>SUM(BK230:BK232)</f>
        <v>0</v>
      </c>
    </row>
    <row r="230" s="2" customFormat="1" ht="16.5" customHeight="1">
      <c r="A230" s="39"/>
      <c r="B230" s="40"/>
      <c r="C230" s="219" t="s">
        <v>287</v>
      </c>
      <c r="D230" s="219" t="s">
        <v>127</v>
      </c>
      <c r="E230" s="220" t="s">
        <v>418</v>
      </c>
      <c r="F230" s="221" t="s">
        <v>419</v>
      </c>
      <c r="G230" s="222" t="s">
        <v>372</v>
      </c>
      <c r="H230" s="223">
        <v>97.863</v>
      </c>
      <c r="I230" s="224"/>
      <c r="J230" s="225">
        <f>ROUND(I230*H230,2)</f>
        <v>0</v>
      </c>
      <c r="K230" s="221" t="s">
        <v>131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132</v>
      </c>
      <c r="AT230" s="230" t="s">
        <v>127</v>
      </c>
      <c r="AU230" s="230" t="s">
        <v>86</v>
      </c>
      <c r="AY230" s="18" t="s">
        <v>125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132</v>
      </c>
      <c r="BM230" s="230" t="s">
        <v>469</v>
      </c>
    </row>
    <row r="231" s="2" customFormat="1">
      <c r="A231" s="39"/>
      <c r="B231" s="40"/>
      <c r="C231" s="41"/>
      <c r="D231" s="232" t="s">
        <v>134</v>
      </c>
      <c r="E231" s="41"/>
      <c r="F231" s="233" t="s">
        <v>421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134</v>
      </c>
      <c r="AU231" s="18" t="s">
        <v>86</v>
      </c>
    </row>
    <row r="232" s="2" customFormat="1">
      <c r="A232" s="39"/>
      <c r="B232" s="40"/>
      <c r="C232" s="41"/>
      <c r="D232" s="237" t="s">
        <v>136</v>
      </c>
      <c r="E232" s="41"/>
      <c r="F232" s="238" t="s">
        <v>422</v>
      </c>
      <c r="G232" s="41"/>
      <c r="H232" s="41"/>
      <c r="I232" s="234"/>
      <c r="J232" s="41"/>
      <c r="K232" s="41"/>
      <c r="L232" s="45"/>
      <c r="M232" s="292"/>
      <c r="N232" s="293"/>
      <c r="O232" s="294"/>
      <c r="P232" s="294"/>
      <c r="Q232" s="294"/>
      <c r="R232" s="294"/>
      <c r="S232" s="294"/>
      <c r="T232" s="295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86</v>
      </c>
    </row>
    <row r="233" s="2" customFormat="1" ht="6.96" customHeight="1">
      <c r="A233" s="39"/>
      <c r="B233" s="67"/>
      <c r="C233" s="68"/>
      <c r="D233" s="68"/>
      <c r="E233" s="68"/>
      <c r="F233" s="68"/>
      <c r="G233" s="68"/>
      <c r="H233" s="68"/>
      <c r="I233" s="68"/>
      <c r="J233" s="68"/>
      <c r="K233" s="68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6Vlbp7fh86n9mYttAQzhTHTARqyXBe5w+XA50pRdx9JDYBIC3qjivVL5m3KBuoOjCzwbxdimVgyxxAkTTYqfQg==" hashValue="U7TTzyvCLjuhJ++anvg5vc1EPSGPpEpDbmIyvXZIkBWxwhfLJILYz4fwCx7AoQNkWBW/j8UzFe96yIveoQBGAQ==" algorithmName="SHA-512" password="CC35"/>
  <autoFilter ref="C122:K23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5_02/113107164"/>
    <hyperlink ref="F132" r:id="rId2" display="https://podminky.urs.cz/item/CS_URS_2025_02/113107186"/>
    <hyperlink ref="F136" r:id="rId3" display="https://podminky.urs.cz/item/CS_URS_2025_02/113203111"/>
    <hyperlink ref="F140" r:id="rId4" display="https://podminky.urs.cz/item/CS_URS_2025_02/181951112"/>
    <hyperlink ref="F145" r:id="rId5" display="https://podminky.urs.cz/item/CS_URS_2025_02/564871111"/>
    <hyperlink ref="F149" r:id="rId6" display="https://podminky.urs.cz/item/CS_URS_2025_02/567134143"/>
    <hyperlink ref="F153" r:id="rId7" display="https://podminky.urs.cz/item/CS_URS_2025_02/591141111"/>
    <hyperlink ref="F161" r:id="rId8" display="https://podminky.urs.cz/item/CS_URS_2025_02/899202211"/>
    <hyperlink ref="F165" r:id="rId9" display="https://podminky.urs.cz/item/CS_URS_2025_02/899204112"/>
    <hyperlink ref="F173" r:id="rId10" display="https://podminky.urs.cz/item/CS_URS_2025_02/915131112"/>
    <hyperlink ref="F179" r:id="rId11" display="https://podminky.urs.cz/item/CS_URS_2025_02/915211112"/>
    <hyperlink ref="F183" r:id="rId12" display="https://podminky.urs.cz/item/CS_URS_2025_02/915221112"/>
    <hyperlink ref="F187" r:id="rId13" display="https://podminky.urs.cz/item/CS_URS_2025_02/915221122"/>
    <hyperlink ref="F191" r:id="rId14" display="https://podminky.urs.cz/item/CS_URS_2025_02/915231116"/>
    <hyperlink ref="F195" r:id="rId15" display="https://podminky.urs.cz/item/CS_URS_2025_02/915611111"/>
    <hyperlink ref="F199" r:id="rId16" display="https://podminky.urs.cz/item/CS_URS_2025_02/915621111"/>
    <hyperlink ref="F203" r:id="rId17" display="https://podminky.urs.cz/item/CS_URS_2025_02/919735116"/>
    <hyperlink ref="F208" r:id="rId18" display="https://podminky.urs.cz/item/CS_URS_2025_02/997211511"/>
    <hyperlink ref="F219" r:id="rId19" display="https://podminky.urs.cz/item/CS_URS_2025_02/997211519"/>
    <hyperlink ref="F223" r:id="rId20" display="https://podminky.urs.cz/item/CS_URS_2025_02/997221873"/>
    <hyperlink ref="F227" r:id="rId21" display="https://podminky.urs.cz/item/CS_URS_2025_02/997221875"/>
    <hyperlink ref="F232" r:id="rId22" display="https://podminky.urs.cz/item/CS_URS_2025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hidden="1" s="1" customFormat="1" ht="24.96" customHeight="1">
      <c r="B4" s="21"/>
      <c r="D4" s="139" t="s">
        <v>94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– autobusové zastávky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470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93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471</v>
      </c>
      <c r="G12" s="39"/>
      <c r="H12" s="39"/>
      <c r="I12" s="141" t="s">
        <v>24</v>
      </c>
      <c r="J12" s="145" t="str">
        <f>'Rekapitulace stavby'!AN8</f>
        <v>26. 7. 2025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23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32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42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– autobusové zastávky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26. 7. 2025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31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hidden="1" s="9" customFormat="1" ht="24.96" customHeight="1">
      <c r="A97" s="9"/>
      <c r="B97" s="180"/>
      <c r="C97" s="181"/>
      <c r="D97" s="182" t="s">
        <v>470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472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473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474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– autobusové zastávky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26. 7. 2025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31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29</v>
      </c>
      <c r="D117" s="41"/>
      <c r="E117" s="41"/>
      <c r="F117" s="28" t="str">
        <f>IF(E18="","",E18)</f>
        <v>Vyplň údaj</v>
      </c>
      <c r="G117" s="41"/>
      <c r="H117" s="41"/>
      <c r="I117" s="33" t="s">
        <v>34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111</v>
      </c>
      <c r="D119" s="195" t="s">
        <v>61</v>
      </c>
      <c r="E119" s="195" t="s">
        <v>57</v>
      </c>
      <c r="F119" s="195" t="s">
        <v>58</v>
      </c>
      <c r="G119" s="195" t="s">
        <v>112</v>
      </c>
      <c r="H119" s="195" t="s">
        <v>113</v>
      </c>
      <c r="I119" s="195" t="s">
        <v>114</v>
      </c>
      <c r="J119" s="195" t="s">
        <v>100</v>
      </c>
      <c r="K119" s="196" t="s">
        <v>115</v>
      </c>
      <c r="L119" s="197"/>
      <c r="M119" s="101" t="s">
        <v>1</v>
      </c>
      <c r="N119" s="102" t="s">
        <v>40</v>
      </c>
      <c r="O119" s="102" t="s">
        <v>116</v>
      </c>
      <c r="P119" s="102" t="s">
        <v>117</v>
      </c>
      <c r="Q119" s="102" t="s">
        <v>118</v>
      </c>
      <c r="R119" s="102" t="s">
        <v>119</v>
      </c>
      <c r="S119" s="102" t="s">
        <v>120</v>
      </c>
      <c r="T119" s="103" t="s">
        <v>121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122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102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90</v>
      </c>
      <c r="F121" s="206" t="s">
        <v>91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159</v>
      </c>
      <c r="AT121" s="215" t="s">
        <v>75</v>
      </c>
      <c r="AU121" s="215" t="s">
        <v>76</v>
      </c>
      <c r="AY121" s="214" t="s">
        <v>125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475</v>
      </c>
      <c r="F122" s="217" t="s">
        <v>476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159</v>
      </c>
      <c r="AT122" s="215" t="s">
        <v>75</v>
      </c>
      <c r="AU122" s="215" t="s">
        <v>84</v>
      </c>
      <c r="AY122" s="214" t="s">
        <v>125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84</v>
      </c>
      <c r="D123" s="219" t="s">
        <v>127</v>
      </c>
      <c r="E123" s="220" t="s">
        <v>477</v>
      </c>
      <c r="F123" s="221" t="s">
        <v>478</v>
      </c>
      <c r="G123" s="222" t="s">
        <v>479</v>
      </c>
      <c r="H123" s="223">
        <v>2</v>
      </c>
      <c r="I123" s="224"/>
      <c r="J123" s="225">
        <f>ROUND(I123*H123,2)</f>
        <v>0</v>
      </c>
      <c r="K123" s="221" t="s">
        <v>480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481</v>
      </c>
      <c r="AT123" s="230" t="s">
        <v>127</v>
      </c>
      <c r="AU123" s="230" t="s">
        <v>86</v>
      </c>
      <c r="AY123" s="18" t="s">
        <v>125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481</v>
      </c>
      <c r="BM123" s="230" t="s">
        <v>482</v>
      </c>
    </row>
    <row r="124" s="2" customFormat="1">
      <c r="A124" s="39"/>
      <c r="B124" s="40"/>
      <c r="C124" s="41"/>
      <c r="D124" s="232" t="s">
        <v>134</v>
      </c>
      <c r="E124" s="41"/>
      <c r="F124" s="233" t="s">
        <v>478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86</v>
      </c>
    </row>
    <row r="125" s="13" customFormat="1">
      <c r="A125" s="13"/>
      <c r="B125" s="239"/>
      <c r="C125" s="240"/>
      <c r="D125" s="232" t="s">
        <v>138</v>
      </c>
      <c r="E125" s="241" t="s">
        <v>1</v>
      </c>
      <c r="F125" s="242" t="s">
        <v>86</v>
      </c>
      <c r="G125" s="240"/>
      <c r="H125" s="243">
        <v>2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138</v>
      </c>
      <c r="AU125" s="249" t="s">
        <v>86</v>
      </c>
      <c r="AV125" s="13" t="s">
        <v>86</v>
      </c>
      <c r="AW125" s="13" t="s">
        <v>33</v>
      </c>
      <c r="AX125" s="13" t="s">
        <v>84</v>
      </c>
      <c r="AY125" s="249" t="s">
        <v>125</v>
      </c>
    </row>
    <row r="126" s="2" customFormat="1" ht="16.5" customHeight="1">
      <c r="A126" s="39"/>
      <c r="B126" s="40"/>
      <c r="C126" s="219" t="s">
        <v>86</v>
      </c>
      <c r="D126" s="219" t="s">
        <v>127</v>
      </c>
      <c r="E126" s="220" t="s">
        <v>483</v>
      </c>
      <c r="F126" s="221" t="s">
        <v>484</v>
      </c>
      <c r="G126" s="222" t="s">
        <v>479</v>
      </c>
      <c r="H126" s="223">
        <v>2</v>
      </c>
      <c r="I126" s="224"/>
      <c r="J126" s="225">
        <f>ROUND(I126*H126,2)</f>
        <v>0</v>
      </c>
      <c r="K126" s="221" t="s">
        <v>480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481</v>
      </c>
      <c r="AT126" s="230" t="s">
        <v>127</v>
      </c>
      <c r="AU126" s="230" t="s">
        <v>86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481</v>
      </c>
      <c r="BM126" s="230" t="s">
        <v>485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484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86</v>
      </c>
    </row>
    <row r="128" s="13" customFormat="1">
      <c r="A128" s="13"/>
      <c r="B128" s="239"/>
      <c r="C128" s="240"/>
      <c r="D128" s="232" t="s">
        <v>138</v>
      </c>
      <c r="E128" s="241" t="s">
        <v>1</v>
      </c>
      <c r="F128" s="242" t="s">
        <v>486</v>
      </c>
      <c r="G128" s="240"/>
      <c r="H128" s="243">
        <v>2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138</v>
      </c>
      <c r="AU128" s="249" t="s">
        <v>86</v>
      </c>
      <c r="AV128" s="13" t="s">
        <v>86</v>
      </c>
      <c r="AW128" s="13" t="s">
        <v>33</v>
      </c>
      <c r="AX128" s="13" t="s">
        <v>84</v>
      </c>
      <c r="AY128" s="249" t="s">
        <v>125</v>
      </c>
    </row>
    <row r="129" s="2" customFormat="1" ht="16.5" customHeight="1">
      <c r="A129" s="39"/>
      <c r="B129" s="40"/>
      <c r="C129" s="219" t="s">
        <v>146</v>
      </c>
      <c r="D129" s="219" t="s">
        <v>127</v>
      </c>
      <c r="E129" s="220" t="s">
        <v>487</v>
      </c>
      <c r="F129" s="221" t="s">
        <v>488</v>
      </c>
      <c r="G129" s="222" t="s">
        <v>479</v>
      </c>
      <c r="H129" s="223">
        <v>2</v>
      </c>
      <c r="I129" s="224"/>
      <c r="J129" s="225">
        <f>ROUND(I129*H129,2)</f>
        <v>0</v>
      </c>
      <c r="K129" s="221" t="s">
        <v>480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481</v>
      </c>
      <c r="AT129" s="230" t="s">
        <v>127</v>
      </c>
      <c r="AU129" s="230" t="s">
        <v>86</v>
      </c>
      <c r="AY129" s="18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481</v>
      </c>
      <c r="BM129" s="230" t="s">
        <v>489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488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86</v>
      </c>
    </row>
    <row r="131" s="13" customFormat="1">
      <c r="A131" s="13"/>
      <c r="B131" s="239"/>
      <c r="C131" s="240"/>
      <c r="D131" s="232" t="s">
        <v>138</v>
      </c>
      <c r="E131" s="241" t="s">
        <v>1</v>
      </c>
      <c r="F131" s="242" t="s">
        <v>490</v>
      </c>
      <c r="G131" s="240"/>
      <c r="H131" s="243">
        <v>2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138</v>
      </c>
      <c r="AU131" s="249" t="s">
        <v>86</v>
      </c>
      <c r="AV131" s="13" t="s">
        <v>86</v>
      </c>
      <c r="AW131" s="13" t="s">
        <v>33</v>
      </c>
      <c r="AX131" s="13" t="s">
        <v>84</v>
      </c>
      <c r="AY131" s="249" t="s">
        <v>125</v>
      </c>
    </row>
    <row r="132" s="2" customFormat="1" ht="16.5" customHeight="1">
      <c r="A132" s="39"/>
      <c r="B132" s="40"/>
      <c r="C132" s="219" t="s">
        <v>132</v>
      </c>
      <c r="D132" s="219" t="s">
        <v>127</v>
      </c>
      <c r="E132" s="220" t="s">
        <v>491</v>
      </c>
      <c r="F132" s="221" t="s">
        <v>492</v>
      </c>
      <c r="G132" s="222" t="s">
        <v>479</v>
      </c>
      <c r="H132" s="223">
        <v>1</v>
      </c>
      <c r="I132" s="224"/>
      <c r="J132" s="225">
        <f>ROUND(I132*H132,2)</f>
        <v>0</v>
      </c>
      <c r="K132" s="221" t="s">
        <v>480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481</v>
      </c>
      <c r="AT132" s="230" t="s">
        <v>127</v>
      </c>
      <c r="AU132" s="230" t="s">
        <v>86</v>
      </c>
      <c r="AY132" s="18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481</v>
      </c>
      <c r="BM132" s="230" t="s">
        <v>493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492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86</v>
      </c>
    </row>
    <row r="134" s="13" customFormat="1">
      <c r="A134" s="13"/>
      <c r="B134" s="239"/>
      <c r="C134" s="240"/>
      <c r="D134" s="232" t="s">
        <v>138</v>
      </c>
      <c r="E134" s="241" t="s">
        <v>1</v>
      </c>
      <c r="F134" s="242" t="s">
        <v>494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138</v>
      </c>
      <c r="AU134" s="249" t="s">
        <v>86</v>
      </c>
      <c r="AV134" s="13" t="s">
        <v>86</v>
      </c>
      <c r="AW134" s="13" t="s">
        <v>33</v>
      </c>
      <c r="AX134" s="13" t="s">
        <v>84</v>
      </c>
      <c r="AY134" s="249" t="s">
        <v>125</v>
      </c>
    </row>
    <row r="135" s="12" customFormat="1" ht="22.8" customHeight="1">
      <c r="A135" s="12"/>
      <c r="B135" s="203"/>
      <c r="C135" s="204"/>
      <c r="D135" s="205" t="s">
        <v>75</v>
      </c>
      <c r="E135" s="217" t="s">
        <v>495</v>
      </c>
      <c r="F135" s="217" t="s">
        <v>496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159</v>
      </c>
      <c r="AT135" s="215" t="s">
        <v>75</v>
      </c>
      <c r="AU135" s="215" t="s">
        <v>84</v>
      </c>
      <c r="AY135" s="214" t="s">
        <v>125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159</v>
      </c>
      <c r="D136" s="219" t="s">
        <v>127</v>
      </c>
      <c r="E136" s="220" t="s">
        <v>497</v>
      </c>
      <c r="F136" s="221" t="s">
        <v>498</v>
      </c>
      <c r="G136" s="222" t="s">
        <v>479</v>
      </c>
      <c r="H136" s="223">
        <v>1</v>
      </c>
      <c r="I136" s="224"/>
      <c r="J136" s="225">
        <f>ROUND(I136*H136,2)</f>
        <v>0</v>
      </c>
      <c r="K136" s="221" t="s">
        <v>480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481</v>
      </c>
      <c r="AT136" s="230" t="s">
        <v>127</v>
      </c>
      <c r="AU136" s="230" t="s">
        <v>86</v>
      </c>
      <c r="AY136" s="18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481</v>
      </c>
      <c r="BM136" s="230" t="s">
        <v>499</v>
      </c>
    </row>
    <row r="137" s="2" customFormat="1">
      <c r="A137" s="39"/>
      <c r="B137" s="40"/>
      <c r="C137" s="41"/>
      <c r="D137" s="232" t="s">
        <v>134</v>
      </c>
      <c r="E137" s="41"/>
      <c r="F137" s="233" t="s">
        <v>498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86</v>
      </c>
    </row>
    <row r="138" s="13" customFormat="1">
      <c r="A138" s="13"/>
      <c r="B138" s="239"/>
      <c r="C138" s="240"/>
      <c r="D138" s="232" t="s">
        <v>138</v>
      </c>
      <c r="E138" s="241" t="s">
        <v>1</v>
      </c>
      <c r="F138" s="242" t="s">
        <v>500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138</v>
      </c>
      <c r="AU138" s="249" t="s">
        <v>86</v>
      </c>
      <c r="AV138" s="13" t="s">
        <v>86</v>
      </c>
      <c r="AW138" s="13" t="s">
        <v>33</v>
      </c>
      <c r="AX138" s="13" t="s">
        <v>84</v>
      </c>
      <c r="AY138" s="249" t="s">
        <v>125</v>
      </c>
    </row>
    <row r="139" s="2" customFormat="1" ht="16.5" customHeight="1">
      <c r="A139" s="39"/>
      <c r="B139" s="40"/>
      <c r="C139" s="219" t="s">
        <v>167</v>
      </c>
      <c r="D139" s="219" t="s">
        <v>127</v>
      </c>
      <c r="E139" s="220" t="s">
        <v>501</v>
      </c>
      <c r="F139" s="221" t="s">
        <v>502</v>
      </c>
      <c r="G139" s="222" t="s">
        <v>479</v>
      </c>
      <c r="H139" s="223">
        <v>2</v>
      </c>
      <c r="I139" s="224"/>
      <c r="J139" s="225">
        <f>ROUND(I139*H139,2)</f>
        <v>0</v>
      </c>
      <c r="K139" s="221" t="s">
        <v>480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481</v>
      </c>
      <c r="AT139" s="230" t="s">
        <v>127</v>
      </c>
      <c r="AU139" s="230" t="s">
        <v>86</v>
      </c>
      <c r="AY139" s="18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481</v>
      </c>
      <c r="BM139" s="230" t="s">
        <v>503</v>
      </c>
    </row>
    <row r="140" s="2" customFormat="1">
      <c r="A140" s="39"/>
      <c r="B140" s="40"/>
      <c r="C140" s="41"/>
      <c r="D140" s="232" t="s">
        <v>134</v>
      </c>
      <c r="E140" s="41"/>
      <c r="F140" s="233" t="s">
        <v>502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86</v>
      </c>
    </row>
    <row r="141" s="13" customFormat="1">
      <c r="A141" s="13"/>
      <c r="B141" s="239"/>
      <c r="C141" s="240"/>
      <c r="D141" s="232" t="s">
        <v>138</v>
      </c>
      <c r="E141" s="241" t="s">
        <v>1</v>
      </c>
      <c r="F141" s="242" t="s">
        <v>504</v>
      </c>
      <c r="G141" s="240"/>
      <c r="H141" s="243">
        <v>2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138</v>
      </c>
      <c r="AU141" s="249" t="s">
        <v>86</v>
      </c>
      <c r="AV141" s="13" t="s">
        <v>86</v>
      </c>
      <c r="AW141" s="13" t="s">
        <v>33</v>
      </c>
      <c r="AX141" s="13" t="s">
        <v>84</v>
      </c>
      <c r="AY141" s="249" t="s">
        <v>125</v>
      </c>
    </row>
    <row r="142" s="2" customFormat="1" ht="16.5" customHeight="1">
      <c r="A142" s="39"/>
      <c r="B142" s="40"/>
      <c r="C142" s="219" t="s">
        <v>174</v>
      </c>
      <c r="D142" s="219" t="s">
        <v>127</v>
      </c>
      <c r="E142" s="220" t="s">
        <v>505</v>
      </c>
      <c r="F142" s="221" t="s">
        <v>506</v>
      </c>
      <c r="G142" s="222" t="s">
        <v>479</v>
      </c>
      <c r="H142" s="223">
        <v>1</v>
      </c>
      <c r="I142" s="224"/>
      <c r="J142" s="225">
        <f>ROUND(I142*H142,2)</f>
        <v>0</v>
      </c>
      <c r="K142" s="221" t="s">
        <v>480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481</v>
      </c>
      <c r="AT142" s="230" t="s">
        <v>127</v>
      </c>
      <c r="AU142" s="230" t="s">
        <v>86</v>
      </c>
      <c r="AY142" s="18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481</v>
      </c>
      <c r="BM142" s="230" t="s">
        <v>507</v>
      </c>
    </row>
    <row r="143" s="2" customFormat="1">
      <c r="A143" s="39"/>
      <c r="B143" s="40"/>
      <c r="C143" s="41"/>
      <c r="D143" s="232" t="s">
        <v>134</v>
      </c>
      <c r="E143" s="41"/>
      <c r="F143" s="233" t="s">
        <v>506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86</v>
      </c>
    </row>
    <row r="144" s="13" customFormat="1">
      <c r="A144" s="13"/>
      <c r="B144" s="239"/>
      <c r="C144" s="240"/>
      <c r="D144" s="232" t="s">
        <v>138</v>
      </c>
      <c r="E144" s="241" t="s">
        <v>1</v>
      </c>
      <c r="F144" s="242" t="s">
        <v>84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86</v>
      </c>
      <c r="AV144" s="13" t="s">
        <v>86</v>
      </c>
      <c r="AW144" s="13" t="s">
        <v>33</v>
      </c>
      <c r="AX144" s="13" t="s">
        <v>84</v>
      </c>
      <c r="AY144" s="249" t="s">
        <v>125</v>
      </c>
    </row>
    <row r="145" s="12" customFormat="1" ht="22.8" customHeight="1">
      <c r="A145" s="12"/>
      <c r="B145" s="203"/>
      <c r="C145" s="204"/>
      <c r="D145" s="205" t="s">
        <v>75</v>
      </c>
      <c r="E145" s="217" t="s">
        <v>508</v>
      </c>
      <c r="F145" s="217" t="s">
        <v>509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159</v>
      </c>
      <c r="AT145" s="215" t="s">
        <v>75</v>
      </c>
      <c r="AU145" s="215" t="s">
        <v>84</v>
      </c>
      <c r="AY145" s="214" t="s">
        <v>125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182</v>
      </c>
      <c r="D146" s="219" t="s">
        <v>127</v>
      </c>
      <c r="E146" s="220" t="s">
        <v>510</v>
      </c>
      <c r="F146" s="221" t="s">
        <v>511</v>
      </c>
      <c r="G146" s="222" t="s">
        <v>479</v>
      </c>
      <c r="H146" s="223">
        <v>2</v>
      </c>
      <c r="I146" s="224"/>
      <c r="J146" s="225">
        <f>ROUND(I146*H146,2)</f>
        <v>0</v>
      </c>
      <c r="K146" s="221" t="s">
        <v>480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481</v>
      </c>
      <c r="AT146" s="230" t="s">
        <v>127</v>
      </c>
      <c r="AU146" s="230" t="s">
        <v>86</v>
      </c>
      <c r="AY146" s="18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481</v>
      </c>
      <c r="BM146" s="230" t="s">
        <v>512</v>
      </c>
    </row>
    <row r="147" s="2" customFormat="1">
      <c r="A147" s="39"/>
      <c r="B147" s="40"/>
      <c r="C147" s="41"/>
      <c r="D147" s="232" t="s">
        <v>134</v>
      </c>
      <c r="E147" s="41"/>
      <c r="F147" s="233" t="s">
        <v>511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86</v>
      </c>
    </row>
    <row r="148" s="13" customFormat="1">
      <c r="A148" s="13"/>
      <c r="B148" s="239"/>
      <c r="C148" s="240"/>
      <c r="D148" s="232" t="s">
        <v>138</v>
      </c>
      <c r="E148" s="241" t="s">
        <v>1</v>
      </c>
      <c r="F148" s="242" t="s">
        <v>86</v>
      </c>
      <c r="G148" s="240"/>
      <c r="H148" s="243">
        <v>2</v>
      </c>
      <c r="I148" s="244"/>
      <c r="J148" s="240"/>
      <c r="K148" s="240"/>
      <c r="L148" s="245"/>
      <c r="M148" s="296"/>
      <c r="N148" s="297"/>
      <c r="O148" s="297"/>
      <c r="P148" s="297"/>
      <c r="Q148" s="297"/>
      <c r="R148" s="297"/>
      <c r="S148" s="297"/>
      <c r="T148" s="2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138</v>
      </c>
      <c r="AU148" s="249" t="s">
        <v>86</v>
      </c>
      <c r="AV148" s="13" t="s">
        <v>86</v>
      </c>
      <c r="AW148" s="13" t="s">
        <v>33</v>
      </c>
      <c r="AX148" s="13" t="s">
        <v>84</v>
      </c>
      <c r="AY148" s="249" t="s">
        <v>125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6rHY9ttcYE03MgUpxBKrdZIhy6sJwlyHby2hCxzFcYK3BEbXW+ObUFSkMXhhIC3Y03scs/uQck8JTK37f76rHQ==" hashValue="GtAC722IgUQccw1XhqJQVtyp80PLlRYtkZnTbAY0Z2EYG60Avf5BYBrbbr3nZnEUayd5yc5FKlx9wUlMBr/aBg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2025-07-28T10:47:18Z</dcterms:created>
  <dcterms:modified xsi:type="dcterms:W3CDTF">2025-07-28T10:47:21Z</dcterms:modified>
</cp:coreProperties>
</file>